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45" windowWidth="7695" windowHeight="9090" tabRatio="760"/>
  </bookViews>
  <sheets>
    <sheet name="Población" sheetId="15" r:id="rId1"/>
    <sheet name="MEF" sheetId="16" r:id="rId2"/>
    <sheet name="Seguro Popular" sheetId="14" r:id="rId3"/>
    <sheet name="Pob legal" sheetId="6" r:id="rId4"/>
    <sheet name="Pob legal (2)" sheetId="12" r:id="rId5"/>
    <sheet name="Pob usuaria (2)" sheetId="9" r:id="rId6"/>
    <sheet name="Pob usuaria " sheetId="10" r:id="rId7"/>
    <sheet name="MEF por institucion " sheetId="13" r:id="rId8"/>
  </sheets>
  <definedNames>
    <definedName name="_ftn1" localSheetId="4">'Pob legal (2)'!#REF!</definedName>
    <definedName name="_ftnref1" localSheetId="4">'Pob legal (2)'!#REF!</definedName>
    <definedName name="_xlnm.Print_Area" localSheetId="1">MEF!$A$1:$D$43</definedName>
    <definedName name="_xlnm.Print_Area" localSheetId="7">'MEF por institucion '!$A$1:$O$43</definedName>
    <definedName name="_xlnm.Print_Area" localSheetId="3">'Pob legal'!$A$1:$E$44</definedName>
    <definedName name="_xlnm.Print_Area" localSheetId="4">'Pob legal (2)'!$A$1:$I$45</definedName>
    <definedName name="_xlnm.Print_Area" localSheetId="6">'Pob usuaria '!$A$1:$F$45</definedName>
    <definedName name="_xlnm.Print_Area" localSheetId="5">'Pob usuaria (2)'!$A$1:$H$45</definedName>
    <definedName name="_xlnm.Print_Area" localSheetId="0">Población!$A$1:$D$40</definedName>
    <definedName name="_xlnm.Print_Titles" localSheetId="7">'MEF por institucion '!$A:$A</definedName>
  </definedNames>
  <calcPr calcId="125725"/>
</workbook>
</file>

<file path=xl/calcChain.xml><?xml version="1.0" encoding="utf-8"?>
<calcChain xmlns="http://schemas.openxmlformats.org/spreadsheetml/2006/main">
  <c r="B40" i="13"/>
  <c r="H40"/>
  <c r="H39"/>
  <c r="B39"/>
  <c r="B6"/>
  <c r="H6"/>
  <c r="J6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C8"/>
  <c r="B8"/>
  <c r="C6"/>
  <c r="D6" l="1"/>
  <c r="E6"/>
  <c r="G6" i="9"/>
  <c r="H6"/>
  <c r="B10"/>
  <c r="B9"/>
  <c r="B8"/>
  <c r="E6" i="10" l="1"/>
  <c r="F6"/>
  <c r="B9" i="15" l="1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8"/>
  <c r="H6" i="12" l="1"/>
  <c r="C8" i="6" l="1"/>
  <c r="D6" i="15" l="1"/>
  <c r="C6"/>
  <c r="B9" i="16" l="1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8"/>
  <c r="D6" l="1"/>
  <c r="C9" i="6" l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K6" i="13" l="1"/>
  <c r="D6" i="12" l="1"/>
  <c r="C39" i="13" l="1"/>
  <c r="H38"/>
  <c r="C38"/>
  <c r="H37"/>
  <c r="C37"/>
  <c r="H36"/>
  <c r="C36"/>
  <c r="H35"/>
  <c r="C35"/>
  <c r="H34"/>
  <c r="C34"/>
  <c r="H33"/>
  <c r="C33"/>
  <c r="H32"/>
  <c r="C32"/>
  <c r="H31"/>
  <c r="C31"/>
  <c r="H30"/>
  <c r="C30"/>
  <c r="H29"/>
  <c r="C29"/>
  <c r="H28"/>
  <c r="C28"/>
  <c r="H27"/>
  <c r="C27"/>
  <c r="H26"/>
  <c r="C26"/>
  <c r="H25"/>
  <c r="C25"/>
  <c r="H24"/>
  <c r="C24"/>
  <c r="H23"/>
  <c r="C23"/>
  <c r="H22"/>
  <c r="C22"/>
  <c r="H21"/>
  <c r="C21"/>
  <c r="H20"/>
  <c r="C20"/>
  <c r="H19"/>
  <c r="C19"/>
  <c r="H18"/>
  <c r="C18"/>
  <c r="H17"/>
  <c r="C17"/>
  <c r="H16"/>
  <c r="C16"/>
  <c r="H15"/>
  <c r="C15"/>
  <c r="H14"/>
  <c r="C14"/>
  <c r="H13"/>
  <c r="C13"/>
  <c r="H12"/>
  <c r="C12"/>
  <c r="H11"/>
  <c r="C11"/>
  <c r="H10"/>
  <c r="C10"/>
  <c r="H9"/>
  <c r="C9"/>
  <c r="H8"/>
  <c r="O6"/>
  <c r="N6"/>
  <c r="F6"/>
  <c r="D6" i="6" l="1"/>
  <c r="E6"/>
  <c r="C6" i="16" l="1"/>
  <c r="B6" i="15" l="1"/>
  <c r="B6" i="16"/>
  <c r="C6" i="14" l="1"/>
  <c r="H22" i="12" l="1"/>
  <c r="C6" l="1"/>
  <c r="B8" l="1"/>
  <c r="B9" l="1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7" i="6" s="1"/>
  <c r="B28" i="12"/>
  <c r="B29"/>
  <c r="B30"/>
  <c r="B31"/>
  <c r="B32"/>
  <c r="B33"/>
  <c r="B34"/>
  <c r="B35"/>
  <c r="B36"/>
  <c r="B37"/>
  <c r="B38"/>
  <c r="B39"/>
  <c r="B40"/>
  <c r="D6" i="9"/>
  <c r="B6" s="1"/>
  <c r="E6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C6" i="6" l="1"/>
  <c r="C8" i="10"/>
  <c r="C9"/>
  <c r="C10"/>
  <c r="C11"/>
  <c r="B11" s="1"/>
  <c r="C12"/>
  <c r="B12" s="1"/>
  <c r="C13"/>
  <c r="C14"/>
  <c r="B14" s="1"/>
  <c r="C15"/>
  <c r="B15" s="1"/>
  <c r="C16"/>
  <c r="B16" s="1"/>
  <c r="C17"/>
  <c r="B17" s="1"/>
  <c r="C18"/>
  <c r="B18" s="1"/>
  <c r="C19"/>
  <c r="C20"/>
  <c r="B20" s="1"/>
  <c r="C21"/>
  <c r="C22"/>
  <c r="C23"/>
  <c r="B23" s="1"/>
  <c r="C24"/>
  <c r="C25"/>
  <c r="B25" s="1"/>
  <c r="C26"/>
  <c r="C27"/>
  <c r="B27" s="1"/>
  <c r="C28"/>
  <c r="C29"/>
  <c r="C30"/>
  <c r="C31"/>
  <c r="B31" s="1"/>
  <c r="C32"/>
  <c r="B32" s="1"/>
  <c r="C33"/>
  <c r="B33" s="1"/>
  <c r="C34"/>
  <c r="C35"/>
  <c r="B35" s="1"/>
  <c r="C36"/>
  <c r="B36" s="1"/>
  <c r="C37"/>
  <c r="B37" s="1"/>
  <c r="C38"/>
  <c r="C39"/>
  <c r="B39" s="1"/>
  <c r="E6" i="12"/>
  <c r="G6"/>
  <c r="I6"/>
  <c r="B17" i="6"/>
  <c r="B41" i="14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6"/>
  <c r="D6" i="10"/>
  <c r="C6" s="1"/>
  <c r="B16" i="6"/>
  <c r="B18"/>
  <c r="B23"/>
  <c r="B26"/>
  <c r="B32"/>
  <c r="B33"/>
  <c r="B34"/>
  <c r="B36"/>
  <c r="B9"/>
  <c r="B10"/>
  <c r="B11"/>
  <c r="B13"/>
  <c r="B14"/>
  <c r="B19"/>
  <c r="B29"/>
  <c r="B30"/>
  <c r="B31"/>
  <c r="B37"/>
  <c r="B38"/>
  <c r="B8" i="10" l="1"/>
  <c r="B26"/>
  <c r="B21" i="6"/>
  <c r="B24"/>
  <c r="B29" i="10"/>
  <c r="B28" i="6"/>
  <c r="B20"/>
  <c r="B39"/>
  <c r="B15"/>
  <c r="B30" i="10"/>
  <c r="B25" i="6"/>
  <c r="B6" i="12"/>
  <c r="B6" i="6" s="1"/>
  <c r="B13" i="10"/>
  <c r="B9"/>
  <c r="B38"/>
  <c r="B34"/>
  <c r="B24"/>
  <c r="B21"/>
  <c r="B19"/>
  <c r="B10"/>
  <c r="B22"/>
  <c r="B6"/>
  <c r="B28"/>
  <c r="B35" i="6"/>
  <c r="B22"/>
  <c r="B12"/>
  <c r="B8"/>
</calcChain>
</file>

<file path=xl/sharedStrings.xml><?xml version="1.0" encoding="utf-8"?>
<sst xmlns="http://schemas.openxmlformats.org/spreadsheetml/2006/main" count="363" uniqueCount="93">
  <si>
    <t>Total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</si>
  <si>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</si>
  <si>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</si>
  <si>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</si>
  <si>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</si>
  <si>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</si>
  <si>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</si>
  <si>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</si>
  <si>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</si>
  <si>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</si>
  <si>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</si>
  <si>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</si>
  <si>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</si>
  <si>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</si>
  <si>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</si>
  <si>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</si>
  <si>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</si>
  <si>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</si>
  <si>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</si>
  <si>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</si>
  <si>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</si>
  <si>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</si>
  <si>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</si>
  <si>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</si>
  <si>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</si>
  <si>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</si>
  <si>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</si>
  <si>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</si>
  <si>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</si>
  <si>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</si>
  <si>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</si>
  <si>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</si>
  <si>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</si>
  <si>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Entidad federativa</t>
  </si>
  <si>
    <t>Estados Unidos Mexicanos</t>
  </si>
  <si>
    <t xml:space="preserve"> </t>
  </si>
  <si>
    <t>Entidad Federativa</t>
  </si>
  <si>
    <t>Subtotal</t>
  </si>
  <si>
    <t>IMSS Oport.</t>
  </si>
  <si>
    <t>IMSS</t>
  </si>
  <si>
    <t xml:space="preserve">PEMEX </t>
  </si>
  <si>
    <t>SEDENA</t>
  </si>
  <si>
    <t xml:space="preserve">SEMAR  </t>
  </si>
  <si>
    <t xml:space="preserve">Subtotal   </t>
  </si>
  <si>
    <t xml:space="preserve">Estatales  </t>
  </si>
  <si>
    <t>Seguro Popular</t>
  </si>
  <si>
    <t>Sin adscripción</t>
  </si>
  <si>
    <t xml:space="preserve">ISSSTE </t>
  </si>
  <si>
    <t>ISSSTE</t>
  </si>
  <si>
    <t>En el extranjero</t>
  </si>
  <si>
    <t xml:space="preserve">Universitarios </t>
  </si>
  <si>
    <t>Cuadro I.1</t>
  </si>
  <si>
    <t>Cuadro  I.2</t>
  </si>
  <si>
    <t>Univer_
sitarios</t>
  </si>
  <si>
    <t>SEMAR</t>
  </si>
  <si>
    <t>nd</t>
  </si>
  <si>
    <r>
      <t xml:space="preserve">Secretaría de Salud / Seguro Popular </t>
    </r>
    <r>
      <rPr>
        <b/>
        <vertAlign val="superscript"/>
        <sz val="8"/>
        <rFont val="Arial"/>
        <family val="2"/>
      </rPr>
      <t xml:space="preserve">2/ </t>
    </r>
    <r>
      <rPr>
        <b/>
        <sz val="8"/>
        <rFont val="Arial"/>
        <family val="2"/>
      </rPr>
      <t xml:space="preserve"> </t>
    </r>
  </si>
  <si>
    <t>nd=no disponible</t>
  </si>
  <si>
    <t>1/  Ver nota metodológica.</t>
  </si>
  <si>
    <t>nd= no disponible</t>
  </si>
  <si>
    <r>
      <t>SEDENA</t>
    </r>
    <r>
      <rPr>
        <b/>
        <vertAlign val="superscript"/>
        <sz val="8"/>
        <rFont val="Arial"/>
        <family val="2"/>
      </rPr>
      <t xml:space="preserve"> 2/ </t>
    </r>
  </si>
  <si>
    <t>1/ Población  que demandó servicios médicos al menos una vez durante el año</t>
  </si>
  <si>
    <t>2/  No es posible separar la población proveniente del Seguro Popular que demandó servicios al menos una vez durante el año en los servicios de la Secretaría de Salud.</t>
  </si>
  <si>
    <t>2/ Secretaría de la Defensa Nacional proporcionó únicamente cifras a nivel nacional</t>
  </si>
  <si>
    <t xml:space="preserve">Secretaría de Salud </t>
  </si>
  <si>
    <t>1/ Mujeres de 15 a 49 años</t>
  </si>
  <si>
    <t>Población por tipo, según entidad federativa, 2012</t>
  </si>
  <si>
    <t>Población legal y/o potencial de Seguro Popular según entidad federativa 2012</t>
  </si>
  <si>
    <r>
      <t xml:space="preserve">Población de mujeres en edad fértil por tipo, según entidad federativa, 2012 </t>
    </r>
    <r>
      <rPr>
        <b/>
        <vertAlign val="superscript"/>
        <sz val="10"/>
        <rFont val="Arial"/>
        <family val="2"/>
      </rPr>
      <t>1/</t>
    </r>
  </si>
  <si>
    <r>
      <t xml:space="preserve">Población legal y/o potencial por institución según entidad federativa 2012 </t>
    </r>
    <r>
      <rPr>
        <b/>
        <vertAlign val="superscript"/>
        <sz val="10"/>
        <rFont val="Arial"/>
        <family val="2"/>
      </rPr>
      <t>1/</t>
    </r>
  </si>
  <si>
    <r>
      <t xml:space="preserve">Población usuaria por entidad federativa según institución 2012 </t>
    </r>
    <r>
      <rPr>
        <b/>
        <vertAlign val="superscript"/>
        <sz val="10"/>
        <rFont val="Arial"/>
        <family val="2"/>
      </rPr>
      <t>1/</t>
    </r>
  </si>
  <si>
    <r>
      <t xml:space="preserve">Población usuaria por entidad federativa según institución 2012  </t>
    </r>
    <r>
      <rPr>
        <b/>
        <vertAlign val="superscript"/>
        <sz val="10"/>
        <rFont val="Arial"/>
        <family val="2"/>
      </rPr>
      <t>1/</t>
    </r>
  </si>
  <si>
    <r>
      <t xml:space="preserve">Mujeres en edad fértil por institución según entidad federativa, 2012 </t>
    </r>
    <r>
      <rPr>
        <b/>
        <vertAlign val="superscript"/>
        <sz val="10"/>
        <rFont val="Arial"/>
        <family val="2"/>
      </rPr>
      <t>1/</t>
    </r>
  </si>
  <si>
    <r>
      <t>Estatales</t>
    </r>
    <r>
      <rPr>
        <b/>
        <vertAlign val="superscript"/>
        <sz val="8"/>
        <rFont val="Arial"/>
        <family val="2"/>
      </rPr>
      <t>3/</t>
    </r>
  </si>
  <si>
    <r>
      <t>ISSSTE</t>
    </r>
    <r>
      <rPr>
        <b/>
        <vertAlign val="superscript"/>
        <sz val="8"/>
        <rFont val="Arial"/>
        <family val="2"/>
      </rPr>
      <t>2/</t>
    </r>
  </si>
  <si>
    <r>
      <t xml:space="preserve">SEDENA </t>
    </r>
    <r>
      <rPr>
        <b/>
        <vertAlign val="superscript"/>
        <sz val="8"/>
        <rFont val="Arial"/>
        <family val="2"/>
      </rPr>
      <t>3/</t>
    </r>
  </si>
  <si>
    <t>3/ Secretaría de la Defensa Nacional proporcionó únicamente cifras a nivel nacional</t>
  </si>
  <si>
    <t>Fuente: SS.DGIS. Estimaciones a partir de la muestra del Censo de Población y vivienda 2010 y de las Proyecciones de Población de México 2010-2050 (abril 2013)</t>
  </si>
  <si>
    <t>Fuente: Secretaría de Salud, CNPSS. Padrón de beneficiarios, 2012</t>
  </si>
  <si>
    <r>
      <t>Población legal y/o potencial por institución según entidad federativa 2012</t>
    </r>
    <r>
      <rPr>
        <b/>
        <vertAlign val="superscript"/>
        <sz val="10"/>
        <rFont val="Arial"/>
        <family val="2"/>
      </rPr>
      <t>1/</t>
    </r>
  </si>
  <si>
    <t>No Derechohabiente</t>
  </si>
  <si>
    <t>Derechohabiente</t>
  </si>
  <si>
    <r>
      <t>Población</t>
    </r>
    <r>
      <rPr>
        <b/>
        <vertAlign val="superscript"/>
        <sz val="9"/>
        <rFont val="Arial"/>
        <family val="2"/>
      </rPr>
      <t>1/</t>
    </r>
    <r>
      <rPr>
        <b/>
        <sz val="9"/>
        <rFont val="Arial"/>
        <family val="2"/>
      </rPr>
      <t xml:space="preserve"> </t>
    </r>
  </si>
  <si>
    <t xml:space="preserve">1/ La población derechohabiente (Seguridad Social) incluye a la población afiliada al IMSS, ISSSTE, SEDENA, PEMEX y SEMAR;  y la No derechohabiente (Sin Seguridad Social) al Seguro Popular,  Imss-Oportunidades, Seguro Privado, otras instituciones públicas o privadas, y además incluye a la población que no tiene servicios de salud.  </t>
  </si>
  <si>
    <r>
      <t>Mujeres en edad fértil</t>
    </r>
    <r>
      <rPr>
        <b/>
        <vertAlign val="superscript"/>
        <sz val="9"/>
        <rFont val="Arial"/>
        <family val="2"/>
      </rPr>
      <t>2/</t>
    </r>
  </si>
  <si>
    <t xml:space="preserve">2/ La población derechohabiente (Seguridad Social) incluye a la población afiliada al IMSS, ISSSTE, SEDENA, PEMEX y SEMAR;  y la No derechohabiente (Sin Seguridad Social) al Seguro Popular,  Imss-Oportunidades, Seguro Privado, otras instituciones públicas o privadas, y además incluye a la población que no tiene servicios de salud.  </t>
  </si>
  <si>
    <t>Secretaría de Salud</t>
  </si>
  <si>
    <t>Población no derechohabiente</t>
  </si>
  <si>
    <t>Población derechohabiente</t>
  </si>
  <si>
    <r>
      <t>Estatales</t>
    </r>
    <r>
      <rPr>
        <b/>
        <vertAlign val="superscript"/>
        <sz val="8"/>
        <rFont val="Arial"/>
        <family val="2"/>
      </rPr>
      <t>4/</t>
    </r>
    <r>
      <rPr>
        <b/>
        <sz val="8"/>
        <rFont val="Arial"/>
        <family val="2"/>
      </rPr>
      <t xml:space="preserve">  </t>
    </r>
  </si>
  <si>
    <t>2/ Cifras estimadas</t>
  </si>
  <si>
    <t>3/ Contempla al Hospital del Niño Poblano y el Hospital Pediátrico de Sinaloa, que son considerados como Servicios Médicos Estatales aunque no pertenecen a un esquema de seguridad social (derechohabiencia)</t>
  </si>
  <si>
    <t>4/  Contempla al Hospital del Niño Poblano y el Hospital Pediátrico de Sinaloa, que son considerados como Servicios Médicos Estatales aunque no pertenecen a un esquema de seguridad social (derechohabiencia)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</si>
</sst>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General_)"/>
    <numFmt numFmtId="165" formatCode="#\ ###\ ##0;[Red]\-#\ ###\ ##0"/>
    <numFmt numFmtId="166" formatCode="#\ ###\ ###\ ##0;[Red]\-#\ ###\ ##0"/>
    <numFmt numFmtId="167" formatCode="#\ ###\ ##0"/>
    <numFmt numFmtId="168" formatCode="##\ ###\ ##0"/>
    <numFmt numFmtId="169" formatCode="#\ ###\ ##0\ \ \ ;\-#\ ###\ ##0"/>
    <numFmt numFmtId="170" formatCode="_-* #,##0.0_-;\-* #,##0.0_-;_-* &quot;-&quot;??_-;_-@_-"/>
    <numFmt numFmtId="171" formatCode="_-* #,##0_-;\-* #,##0_-;_-* &quot;-&quot;??_-;_-@_-"/>
    <numFmt numFmtId="172" formatCode="#,###"/>
    <numFmt numFmtId="173" formatCode="0.0000"/>
  </numFmts>
  <fonts count="27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vertAlign val="superscript"/>
      <sz val="8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b/>
      <sz val="8"/>
      <color rgb="FF00B050"/>
      <name val="Arial"/>
      <family val="2"/>
    </font>
    <font>
      <sz val="8"/>
      <color rgb="FFFF000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7" fillId="0" borderId="0"/>
  </cellStyleXfs>
  <cellXfs count="159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left"/>
    </xf>
    <xf numFmtId="0" fontId="6" fillId="0" borderId="0" xfId="1" applyFont="1" applyFill="1"/>
    <xf numFmtId="0" fontId="7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1" applyFont="1" applyFill="1"/>
    <xf numFmtId="0" fontId="8" fillId="0" borderId="0" xfId="1" applyFont="1" applyFill="1"/>
    <xf numFmtId="0" fontId="0" fillId="0" borderId="0" xfId="1" applyFont="1" applyFill="1"/>
    <xf numFmtId="0" fontId="3" fillId="0" borderId="0" xfId="1" applyFont="1" applyFill="1" applyAlignment="1">
      <alignment horizontal="right"/>
    </xf>
    <xf numFmtId="0" fontId="0" fillId="0" borderId="1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wrapText="1"/>
    </xf>
    <xf numFmtId="169" fontId="5" fillId="0" borderId="0" xfId="1" applyNumberFormat="1" applyFont="1" applyFill="1" applyBorder="1" applyAlignment="1">
      <alignment horizontal="right"/>
    </xf>
    <xf numFmtId="3" fontId="0" fillId="0" borderId="0" xfId="1" applyNumberFormat="1" applyFont="1" applyFill="1"/>
    <xf numFmtId="0" fontId="0" fillId="0" borderId="0" xfId="1" applyFont="1" applyFill="1" applyAlignment="1">
      <alignment wrapText="1"/>
    </xf>
    <xf numFmtId="0" fontId="0" fillId="0" borderId="0" xfId="1" applyFont="1" applyFill="1" applyBorder="1"/>
    <xf numFmtId="0" fontId="4" fillId="0" borderId="0" xfId="1" applyFont="1" applyFill="1" applyBorder="1"/>
    <xf numFmtId="167" fontId="6" fillId="0" borderId="0" xfId="1" applyNumberFormat="1" applyFont="1" applyFill="1"/>
    <xf numFmtId="167" fontId="5" fillId="0" borderId="0" xfId="1" applyNumberFormat="1" applyFont="1" applyFill="1"/>
    <xf numFmtId="164" fontId="6" fillId="0" borderId="2" xfId="1" applyNumberFormat="1" applyFont="1" applyBorder="1" applyAlignment="1" applyProtection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Fill="1"/>
    <xf numFmtId="0" fontId="10" fillId="0" borderId="0" xfId="1" applyFont="1" applyAlignment="1">
      <alignment horizontal="justify"/>
    </xf>
    <xf numFmtId="0" fontId="2" fillId="0" borderId="0" xfId="2" applyAlignment="1" applyProtection="1"/>
    <xf numFmtId="0" fontId="11" fillId="0" borderId="0" xfId="1" applyFont="1" applyFill="1"/>
    <xf numFmtId="1" fontId="11" fillId="0" borderId="0" xfId="1" applyNumberFormat="1" applyFont="1" applyFill="1" applyProtection="1">
      <protection locked="0"/>
    </xf>
    <xf numFmtId="0" fontId="11" fillId="0" borderId="0" xfId="1" applyFont="1" applyFill="1" applyProtection="1">
      <protection locked="0"/>
    </xf>
    <xf numFmtId="169" fontId="6" fillId="0" borderId="0" xfId="1" applyNumberFormat="1" applyFont="1" applyFill="1" applyBorder="1" applyAlignment="1"/>
    <xf numFmtId="171" fontId="13" fillId="0" borderId="0" xfId="3" applyNumberFormat="1" applyFont="1" applyBorder="1"/>
    <xf numFmtId="3" fontId="9" fillId="0" borderId="0" xfId="1" applyNumberFormat="1" applyFont="1" applyAlignment="1">
      <alignment horizontal="right" vertical="center"/>
    </xf>
    <xf numFmtId="0" fontId="14" fillId="0" borderId="0" xfId="1" applyFont="1" applyBorder="1"/>
    <xf numFmtId="0" fontId="12" fillId="0" borderId="0" xfId="1" applyFont="1" applyBorder="1"/>
    <xf numFmtId="43" fontId="0" fillId="0" borderId="0" xfId="1" applyNumberFormat="1" applyFont="1" applyFill="1"/>
    <xf numFmtId="170" fontId="0" fillId="0" borderId="0" xfId="1" applyNumberFormat="1" applyFont="1" applyFill="1"/>
    <xf numFmtId="169" fontId="9" fillId="0" borderId="0" xfId="1" applyNumberFormat="1" applyFont="1" applyFill="1"/>
    <xf numFmtId="3" fontId="6" fillId="0" borderId="0" xfId="3" applyNumberFormat="1" applyFont="1" applyFill="1" applyBorder="1" applyAlignment="1">
      <alignment horizontal="right"/>
    </xf>
    <xf numFmtId="0" fontId="5" fillId="0" borderId="0" xfId="1" applyFont="1" applyBorder="1"/>
    <xf numFmtId="170" fontId="7" fillId="0" borderId="0" xfId="1" applyNumberFormat="1" applyFont="1" applyFill="1"/>
    <xf numFmtId="0" fontId="4" fillId="0" borderId="0" xfId="1" applyFont="1" applyFill="1" applyAlignment="1">
      <alignment horizontal="center"/>
    </xf>
    <xf numFmtId="169" fontId="5" fillId="0" borderId="1" xfId="1" applyNumberFormat="1" applyFont="1" applyFill="1" applyBorder="1" applyAlignment="1">
      <alignment horizontal="right"/>
    </xf>
    <xf numFmtId="0" fontId="16" fillId="0" borderId="0" xfId="1" applyFont="1" applyFill="1"/>
    <xf numFmtId="0" fontId="5" fillId="0" borderId="1" xfId="1" applyFont="1" applyFill="1" applyBorder="1" applyAlignment="1">
      <alignment horizontal="left"/>
    </xf>
    <xf numFmtId="0" fontId="6" fillId="0" borderId="0" xfId="1" applyFont="1" applyFill="1" applyAlignment="1">
      <alignment vertical="center"/>
    </xf>
    <xf numFmtId="0" fontId="5" fillId="0" borderId="0" xfId="1" applyFont="1" applyFill="1" applyBorder="1" applyAlignment="1">
      <alignment horizontal="left"/>
    </xf>
    <xf numFmtId="0" fontId="17" fillId="0" borderId="0" xfId="1" applyFont="1" applyFill="1"/>
    <xf numFmtId="0" fontId="5" fillId="0" borderId="0" xfId="1" applyFont="1" applyFill="1" applyAlignment="1">
      <alignment horizontal="right"/>
    </xf>
    <xf numFmtId="0" fontId="4" fillId="0" borderId="0" xfId="1" quotePrefix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17" fillId="0" borderId="0" xfId="1" applyFont="1" applyBorder="1"/>
    <xf numFmtId="0" fontId="3" fillId="0" borderId="0" xfId="1" applyFont="1" applyBorder="1"/>
    <xf numFmtId="3" fontId="3" fillId="0" borderId="0" xfId="1" applyNumberFormat="1" applyFont="1" applyBorder="1"/>
    <xf numFmtId="0" fontId="6" fillId="0" borderId="0" xfId="1" applyFont="1" applyBorder="1" applyAlignment="1">
      <alignment horizontal="left"/>
    </xf>
    <xf numFmtId="0" fontId="5" fillId="0" borderId="1" xfId="1" applyFont="1" applyBorder="1"/>
    <xf numFmtId="0" fontId="5" fillId="0" borderId="0" xfId="1" applyFont="1"/>
    <xf numFmtId="0" fontId="16" fillId="0" borderId="2" xfId="1" applyFont="1" applyBorder="1"/>
    <xf numFmtId="0" fontId="16" fillId="0" borderId="0" xfId="1" applyFont="1"/>
    <xf numFmtId="0" fontId="3" fillId="0" borderId="0" xfId="1" applyFont="1"/>
    <xf numFmtId="166" fontId="3" fillId="0" borderId="0" xfId="1" applyNumberFormat="1" applyFont="1"/>
    <xf numFmtId="169" fontId="19" fillId="0" borderId="0" xfId="1" applyNumberFormat="1" applyFont="1" applyFill="1"/>
    <xf numFmtId="0" fontId="5" fillId="0" borderId="1" xfId="1" applyFont="1" applyFill="1" applyBorder="1" applyAlignment="1">
      <alignment vertical="center"/>
    </xf>
    <xf numFmtId="169" fontId="0" fillId="0" borderId="1" xfId="1" applyNumberFormat="1" applyFont="1" applyFill="1" applyBorder="1"/>
    <xf numFmtId="169" fontId="0" fillId="0" borderId="0" xfId="1" applyNumberFormat="1" applyFont="1" applyFill="1" applyBorder="1"/>
    <xf numFmtId="0" fontId="11" fillId="0" borderId="0" xfId="1" applyFont="1" applyFill="1" applyAlignment="1" applyProtection="1">
      <protection locked="0"/>
    </xf>
    <xf numFmtId="169" fontId="3" fillId="0" borderId="0" xfId="1" applyNumberFormat="1" applyFont="1" applyFill="1" applyBorder="1" applyAlignment="1">
      <alignment horizontal="right"/>
    </xf>
    <xf numFmtId="0" fontId="17" fillId="0" borderId="0" xfId="1" applyFont="1" applyBorder="1" applyAlignment="1">
      <alignment horizontal="center"/>
    </xf>
    <xf numFmtId="0" fontId="17" fillId="0" borderId="0" xfId="1" applyFont="1" applyFill="1" applyBorder="1" applyAlignment="1">
      <alignment horizontal="center" vertical="center" wrapText="1"/>
    </xf>
    <xf numFmtId="166" fontId="5" fillId="0" borderId="0" xfId="1" applyNumberFormat="1" applyFont="1" applyBorder="1"/>
    <xf numFmtId="166" fontId="16" fillId="0" borderId="0" xfId="1" applyNumberFormat="1" applyFont="1" applyBorder="1"/>
    <xf numFmtId="0" fontId="6" fillId="0" borderId="0" xfId="1" applyFont="1" applyFill="1" applyBorder="1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right"/>
    </xf>
    <xf numFmtId="0" fontId="1" fillId="0" borderId="0" xfId="1" applyFont="1" applyFill="1"/>
    <xf numFmtId="0" fontId="11" fillId="0" borderId="0" xfId="1" applyFont="1"/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horizontal="right"/>
    </xf>
    <xf numFmtId="168" fontId="3" fillId="0" borderId="1" xfId="1" applyNumberFormat="1" applyFont="1" applyFill="1" applyBorder="1"/>
    <xf numFmtId="0" fontId="3" fillId="0" borderId="0" xfId="1" applyFont="1" applyFill="1" applyBorder="1" applyAlignment="1">
      <alignment vertical="center"/>
    </xf>
    <xf numFmtId="168" fontId="3" fillId="0" borderId="0" xfId="1" applyNumberFormat="1" applyFont="1" applyFill="1" applyBorder="1"/>
    <xf numFmtId="1" fontId="3" fillId="0" borderId="0" xfId="1" applyNumberFormat="1" applyFont="1" applyFill="1" applyProtection="1">
      <protection locked="0"/>
    </xf>
    <xf numFmtId="0" fontId="1" fillId="0" borderId="0" xfId="1" applyFont="1" applyFill="1" applyProtection="1">
      <protection locked="0"/>
    </xf>
    <xf numFmtId="0" fontId="3" fillId="0" borderId="0" xfId="1" applyFont="1" applyFill="1" applyProtection="1">
      <protection locked="0"/>
    </xf>
    <xf numFmtId="3" fontId="5" fillId="0" borderId="0" xfId="1" applyNumberFormat="1" applyFont="1" applyFill="1"/>
    <xf numFmtId="3" fontId="5" fillId="0" borderId="0" xfId="1" applyNumberFormat="1" applyFont="1" applyFill="1" applyAlignment="1">
      <alignment horizontal="right"/>
    </xf>
    <xf numFmtId="0" fontId="17" fillId="0" borderId="3" xfId="1" applyFont="1" applyFill="1" applyBorder="1" applyAlignment="1">
      <alignment horizontal="center" vertical="center" wrapText="1"/>
    </xf>
    <xf numFmtId="3" fontId="5" fillId="0" borderId="0" xfId="1" applyNumberFormat="1" applyFont="1" applyFill="1" applyBorder="1"/>
    <xf numFmtId="165" fontId="6" fillId="0" borderId="0" xfId="1" applyNumberFormat="1" applyFont="1" applyFill="1" applyBorder="1" applyAlignment="1">
      <alignment horizontal="right" vertical="center" indent="2"/>
    </xf>
    <xf numFmtId="166" fontId="5" fillId="0" borderId="0" xfId="1" applyNumberFormat="1" applyFont="1" applyFill="1" applyBorder="1"/>
    <xf numFmtId="0" fontId="5" fillId="0" borderId="1" xfId="1" applyFont="1" applyFill="1" applyBorder="1" applyAlignment="1">
      <alignment horizontal="right"/>
    </xf>
    <xf numFmtId="172" fontId="1" fillId="0" borderId="1" xfId="0" applyNumberFormat="1" applyFont="1" applyFill="1" applyBorder="1" applyAlignment="1">
      <alignment vertical="top"/>
    </xf>
    <xf numFmtId="3" fontId="16" fillId="0" borderId="0" xfId="1" applyNumberFormat="1" applyFont="1" applyFill="1"/>
    <xf numFmtId="0" fontId="24" fillId="0" borderId="0" xfId="1" applyFont="1" applyFill="1"/>
    <xf numFmtId="0" fontId="22" fillId="0" borderId="0" xfId="1" applyFont="1" applyFill="1"/>
    <xf numFmtId="173" fontId="5" fillId="0" borderId="0" xfId="1" applyNumberFormat="1" applyFont="1" applyFill="1"/>
    <xf numFmtId="0" fontId="1" fillId="0" borderId="1" xfId="1" applyFont="1" applyFill="1" applyBorder="1"/>
    <xf numFmtId="0" fontId="6" fillId="0" borderId="1" xfId="1" applyFont="1" applyFill="1" applyBorder="1" applyAlignment="1">
      <alignment horizontal="center" vertical="center" wrapText="1"/>
    </xf>
    <xf numFmtId="169" fontId="6" fillId="0" borderId="0" xfId="1" applyNumberFormat="1" applyFont="1" applyFill="1" applyBorder="1" applyAlignment="1">
      <alignment horizontal="center"/>
    </xf>
    <xf numFmtId="166" fontId="6" fillId="0" borderId="0" xfId="1" quotePrefix="1" applyNumberFormat="1" applyFont="1" applyFill="1" applyBorder="1" applyAlignment="1">
      <alignment horizontal="center"/>
    </xf>
    <xf numFmtId="0" fontId="17" fillId="0" borderId="0" xfId="1" quotePrefix="1" applyFont="1" applyFill="1" applyBorder="1" applyAlignment="1">
      <alignment horizontal="left"/>
    </xf>
    <xf numFmtId="0" fontId="5" fillId="0" borderId="0" xfId="1" applyFont="1" applyFill="1" applyBorder="1"/>
    <xf numFmtId="0" fontId="17" fillId="0" borderId="0" xfId="1" applyFont="1" applyFill="1" applyBorder="1"/>
    <xf numFmtId="0" fontId="3" fillId="0" borderId="0" xfId="1" applyFont="1" applyFill="1" applyBorder="1"/>
    <xf numFmtId="3" fontId="3" fillId="0" borderId="0" xfId="1" applyNumberFormat="1" applyFont="1" applyFill="1" applyBorder="1"/>
    <xf numFmtId="171" fontId="7" fillId="0" borderId="0" xfId="1" applyNumberFormat="1" applyFont="1" applyFill="1"/>
    <xf numFmtId="166" fontId="3" fillId="0" borderId="0" xfId="1" quotePrefix="1" applyNumberFormat="1" applyFont="1" applyFill="1" applyBorder="1" applyAlignment="1">
      <alignment horizontal="right" indent="2"/>
    </xf>
    <xf numFmtId="166" fontId="5" fillId="0" borderId="1" xfId="1" applyNumberFormat="1" applyFont="1" applyFill="1" applyBorder="1"/>
    <xf numFmtId="166" fontId="16" fillId="0" borderId="2" xfId="1" applyNumberFormat="1" applyFont="1" applyFill="1" applyBorder="1"/>
    <xf numFmtId="166" fontId="3" fillId="0" borderId="0" xfId="1" applyNumberFormat="1" applyFont="1" applyFill="1"/>
    <xf numFmtId="0" fontId="15" fillId="0" borderId="0" xfId="1" applyFont="1" applyFill="1"/>
    <xf numFmtId="0" fontId="8" fillId="0" borderId="0" xfId="1" applyFont="1" applyFill="1" applyAlignment="1">
      <alignment horizontal="right"/>
    </xf>
    <xf numFmtId="169" fontId="0" fillId="0" borderId="1" xfId="1" applyNumberFormat="1" applyFont="1" applyFill="1" applyBorder="1" applyAlignment="1">
      <alignment horizontal="right"/>
    </xf>
    <xf numFmtId="169" fontId="6" fillId="0" borderId="0" xfId="1" applyNumberFormat="1" applyFont="1" applyFill="1" applyAlignment="1">
      <alignment horizontal="right"/>
    </xf>
    <xf numFmtId="0" fontId="15" fillId="0" borderId="0" xfId="1" applyFont="1" applyFill="1" applyAlignment="1">
      <alignment horizontal="right"/>
    </xf>
    <xf numFmtId="0" fontId="15" fillId="0" borderId="1" xfId="1" applyFont="1" applyFill="1" applyBorder="1" applyAlignment="1">
      <alignment horizontal="right"/>
    </xf>
    <xf numFmtId="0" fontId="15" fillId="0" borderId="1" xfId="1" applyFont="1" applyFill="1" applyBorder="1"/>
    <xf numFmtId="0" fontId="10" fillId="0" borderId="0" xfId="1" applyFont="1" applyFill="1" applyAlignment="1">
      <alignment horizontal="justify"/>
    </xf>
    <xf numFmtId="169" fontId="1" fillId="0" borderId="0" xfId="1" applyNumberFormat="1" applyFont="1" applyFill="1" applyBorder="1"/>
    <xf numFmtId="0" fontId="6" fillId="0" borderId="1" xfId="1" applyFont="1" applyFill="1" applyBorder="1" applyAlignment="1">
      <alignment horizontal="center" vertical="center"/>
    </xf>
    <xf numFmtId="0" fontId="20" fillId="0" borderId="0" xfId="1" applyFont="1" applyFill="1" applyBorder="1"/>
    <xf numFmtId="3" fontId="20" fillId="0" borderId="0" xfId="1" applyNumberFormat="1" applyFont="1" applyFill="1" applyBorder="1"/>
    <xf numFmtId="169" fontId="3" fillId="0" borderId="0" xfId="1" applyNumberFormat="1" applyFont="1" applyFill="1" applyBorder="1" applyAlignment="1">
      <alignment horizontal="center"/>
    </xf>
    <xf numFmtId="0" fontId="15" fillId="0" borderId="0" xfId="1" applyFont="1" applyFill="1" applyAlignment="1">
      <alignment wrapText="1"/>
    </xf>
    <xf numFmtId="0" fontId="1" fillId="0" borderId="0" xfId="1" applyFont="1" applyFill="1" applyAlignment="1">
      <alignment wrapText="1"/>
    </xf>
    <xf numFmtId="169" fontId="15" fillId="0" borderId="0" xfId="1" applyNumberFormat="1" applyFont="1" applyFill="1"/>
    <xf numFmtId="169" fontId="1" fillId="0" borderId="0" xfId="1" applyNumberFormat="1" applyFont="1" applyFill="1"/>
    <xf numFmtId="0" fontId="15" fillId="0" borderId="0" xfId="1" applyFont="1" applyFill="1" applyBorder="1"/>
    <xf numFmtId="0" fontId="1" fillId="0" borderId="0" xfId="1" applyFont="1" applyFill="1" applyBorder="1"/>
    <xf numFmtId="3" fontId="22" fillId="0" borderId="0" xfId="1" applyNumberFormat="1" applyFont="1" applyFill="1"/>
    <xf numFmtId="3" fontId="1" fillId="0" borderId="0" xfId="1" applyNumberFormat="1" applyFont="1" applyFill="1"/>
    <xf numFmtId="0" fontId="22" fillId="0" borderId="0" xfId="1" applyFont="1" applyFill="1" applyBorder="1"/>
    <xf numFmtId="0" fontId="21" fillId="0" borderId="0" xfId="1" applyFont="1" applyFill="1"/>
    <xf numFmtId="3" fontId="23" fillId="0" borderId="0" xfId="3" applyNumberFormat="1" applyFont="1" applyFill="1" applyBorder="1" applyAlignment="1">
      <alignment horizontal="right"/>
    </xf>
    <xf numFmtId="3" fontId="21" fillId="0" borderId="1" xfId="3" applyNumberFormat="1" applyFont="1" applyFill="1" applyBorder="1" applyAlignment="1">
      <alignment horizontal="right"/>
    </xf>
    <xf numFmtId="0" fontId="11" fillId="0" borderId="0" xfId="1" applyFont="1" applyFill="1" applyAlignment="1">
      <alignment wrapText="1"/>
    </xf>
    <xf numFmtId="169" fontId="3" fillId="0" borderId="1" xfId="1" applyNumberFormat="1" applyFont="1" applyFill="1" applyBorder="1" applyAlignment="1">
      <alignment horizontal="center"/>
    </xf>
    <xf numFmtId="0" fontId="14" fillId="0" borderId="0" xfId="1" applyFont="1" applyFill="1" applyBorder="1"/>
    <xf numFmtId="0" fontId="15" fillId="0" borderId="0" xfId="1" applyFont="1" applyFill="1" applyBorder="1" applyAlignment="1">
      <alignment horizontal="right"/>
    </xf>
    <xf numFmtId="169" fontId="3" fillId="2" borderId="0" xfId="1" applyNumberFormat="1" applyFont="1" applyFill="1" applyBorder="1" applyAlignment="1">
      <alignment horizontal="center"/>
    </xf>
    <xf numFmtId="0" fontId="17" fillId="0" borderId="3" xfId="1" applyFont="1" applyFill="1" applyBorder="1" applyAlignment="1">
      <alignment horizontal="center" vertical="center"/>
    </xf>
    <xf numFmtId="0" fontId="17" fillId="0" borderId="2" xfId="1" applyNumberFormat="1" applyFont="1" applyFill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wrapText="1"/>
    </xf>
    <xf numFmtId="0" fontId="17" fillId="0" borderId="2" xfId="1" applyFont="1" applyBorder="1" applyAlignment="1">
      <alignment horizontal="left" vertical="center" wrapText="1"/>
    </xf>
    <xf numFmtId="0" fontId="17" fillId="0" borderId="3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1" fontId="11" fillId="0" borderId="0" xfId="1" applyNumberFormat="1" applyFont="1" applyFill="1" applyAlignment="1" applyProtection="1">
      <alignment horizontal="left" wrapText="1"/>
      <protection locked="0"/>
    </xf>
    <xf numFmtId="164" fontId="6" fillId="0" borderId="2" xfId="1" applyNumberFormat="1" applyFont="1" applyBorder="1" applyAlignment="1" applyProtection="1">
      <alignment horizontal="left" vertical="center" wrapText="1"/>
    </xf>
    <xf numFmtId="0" fontId="4" fillId="0" borderId="1" xfId="1" applyFont="1" applyBorder="1" applyAlignment="1">
      <alignment horizontal="left" vertical="center" wrapText="1"/>
    </xf>
  </cellXfs>
  <cellStyles count="5">
    <cellStyle name="          _x000d__x000a_386grabber=VGA.3GR_x000d__x000a_" xfId="1"/>
    <cellStyle name="Hipervínculo" xfId="2" builtinId="8"/>
    <cellStyle name="Millares" xfId="3" builtinId="3"/>
    <cellStyle name="Normal" xfId="0" builtinId="0"/>
    <cellStyle name="Normal 2" xfId="4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workbookViewId="0">
      <selection activeCell="B51" sqref="B51"/>
    </sheetView>
  </sheetViews>
  <sheetFormatPr baseColWidth="10" defaultColWidth="11.42578125" defaultRowHeight="11.25"/>
  <cols>
    <col min="1" max="1" width="27.140625" style="1" customWidth="1"/>
    <col min="2" max="2" width="14.85546875" style="1" customWidth="1"/>
    <col min="3" max="3" width="22.5703125" style="1" customWidth="1"/>
    <col min="4" max="4" width="20.7109375" style="1" customWidth="1"/>
    <col min="5" max="16384" width="11.42578125" style="1"/>
  </cols>
  <sheetData>
    <row r="1" spans="1:6" s="4" customFormat="1" ht="15" customHeight="1">
      <c r="A1" s="50" t="s">
        <v>66</v>
      </c>
      <c r="D1" s="49" t="s">
        <v>51</v>
      </c>
    </row>
    <row r="2" spans="1:6" ht="15" customHeight="1">
      <c r="A2" s="2"/>
      <c r="C2" s="86"/>
      <c r="D2" s="87" t="s">
        <v>35</v>
      </c>
    </row>
    <row r="3" spans="1:6" s="48" customFormat="1" ht="18" customHeight="1">
      <c r="A3" s="143" t="s">
        <v>33</v>
      </c>
      <c r="B3" s="145" t="s">
        <v>0</v>
      </c>
      <c r="C3" s="142" t="s">
        <v>82</v>
      </c>
      <c r="D3" s="142"/>
    </row>
    <row r="4" spans="1:6" s="48" customFormat="1" ht="18" customHeight="1">
      <c r="A4" s="144"/>
      <c r="B4" s="146"/>
      <c r="C4" s="88" t="s">
        <v>80</v>
      </c>
      <c r="D4" s="88" t="s">
        <v>81</v>
      </c>
    </row>
    <row r="5" spans="1:6" ht="15" customHeight="1">
      <c r="A5" s="47"/>
      <c r="B5" s="89"/>
      <c r="C5" s="90"/>
      <c r="D5" s="90"/>
    </row>
    <row r="6" spans="1:6" s="3" customFormat="1" ht="15" customHeight="1">
      <c r="A6" s="46" t="s">
        <v>34</v>
      </c>
      <c r="B6" s="91">
        <f>SUM(B8:B39)</f>
        <v>117053751</v>
      </c>
      <c r="C6" s="91">
        <f>SUM(C8:C39)</f>
        <v>65032446</v>
      </c>
      <c r="D6" s="91">
        <f>SUM(D8:D39)</f>
        <v>52021305</v>
      </c>
    </row>
    <row r="7" spans="1:6">
      <c r="A7" s="5"/>
      <c r="B7" s="14"/>
      <c r="C7" s="14"/>
      <c r="D7" s="14"/>
    </row>
    <row r="8" spans="1:6" ht="15" customHeight="1">
      <c r="A8" s="5" t="s">
        <v>1</v>
      </c>
      <c r="B8" s="14">
        <f>SUM(C8:D8)</f>
        <v>1233921</v>
      </c>
      <c r="C8" s="14">
        <v>535921</v>
      </c>
      <c r="D8" s="14">
        <v>698000</v>
      </c>
      <c r="F8" s="97"/>
    </row>
    <row r="9" spans="1:6" ht="15" customHeight="1">
      <c r="A9" s="5" t="s">
        <v>2</v>
      </c>
      <c r="B9" s="14">
        <f t="shared" ref="B9:B39" si="0">SUM(C9:D9)</f>
        <v>3328623</v>
      </c>
      <c r="C9" s="14">
        <v>1320818</v>
      </c>
      <c r="D9" s="14">
        <v>2007805</v>
      </c>
      <c r="F9" s="97"/>
    </row>
    <row r="10" spans="1:6" ht="15" customHeight="1">
      <c r="A10" s="5" t="s">
        <v>3</v>
      </c>
      <c r="B10" s="14">
        <f t="shared" si="0"/>
        <v>695409</v>
      </c>
      <c r="C10" s="14">
        <v>269464</v>
      </c>
      <c r="D10" s="14">
        <v>425945</v>
      </c>
      <c r="E10" s="95"/>
      <c r="F10" s="97"/>
    </row>
    <row r="11" spans="1:6" ht="15" customHeight="1">
      <c r="A11" s="5" t="s">
        <v>4</v>
      </c>
      <c r="B11" s="14">
        <f t="shared" si="0"/>
        <v>866375</v>
      </c>
      <c r="C11" s="14">
        <v>478842</v>
      </c>
      <c r="D11" s="14">
        <v>387533</v>
      </c>
      <c r="F11" s="97"/>
    </row>
    <row r="12" spans="1:6" ht="15" customHeight="1">
      <c r="A12" s="5" t="s">
        <v>5</v>
      </c>
      <c r="B12" s="14">
        <f t="shared" si="0"/>
        <v>2854334</v>
      </c>
      <c r="C12" s="14">
        <v>910651</v>
      </c>
      <c r="D12" s="14">
        <v>1943683</v>
      </c>
      <c r="F12" s="97"/>
    </row>
    <row r="13" spans="1:6" ht="15" customHeight="1">
      <c r="A13" s="5" t="s">
        <v>6</v>
      </c>
      <c r="B13" s="14">
        <f t="shared" si="0"/>
        <v>685394</v>
      </c>
      <c r="C13" s="14">
        <v>313222</v>
      </c>
      <c r="D13" s="14">
        <v>372172</v>
      </c>
      <c r="F13" s="97"/>
    </row>
    <row r="14" spans="1:6" ht="15" customHeight="1">
      <c r="A14" s="5" t="s">
        <v>7</v>
      </c>
      <c r="B14" s="14">
        <f t="shared" si="0"/>
        <v>5050568</v>
      </c>
      <c r="C14" s="14">
        <v>3957755</v>
      </c>
      <c r="D14" s="14">
        <v>1092813</v>
      </c>
      <c r="F14" s="97"/>
    </row>
    <row r="15" spans="1:6" ht="15" customHeight="1">
      <c r="A15" s="5" t="s">
        <v>8</v>
      </c>
      <c r="B15" s="14">
        <f t="shared" si="0"/>
        <v>3598792</v>
      </c>
      <c r="C15" s="14">
        <v>1480844</v>
      </c>
      <c r="D15" s="14">
        <v>2117948</v>
      </c>
      <c r="F15" s="97"/>
    </row>
    <row r="16" spans="1:6" ht="15" customHeight="1">
      <c r="A16" s="5" t="s">
        <v>9</v>
      </c>
      <c r="B16" s="14">
        <f t="shared" si="0"/>
        <v>8911665</v>
      </c>
      <c r="C16" s="14">
        <v>3919827</v>
      </c>
      <c r="D16" s="14">
        <v>4991838</v>
      </c>
      <c r="F16" s="97"/>
    </row>
    <row r="17" spans="1:6" ht="15" customHeight="1">
      <c r="A17" s="5" t="s">
        <v>10</v>
      </c>
      <c r="B17" s="14">
        <f t="shared" si="0"/>
        <v>1709741</v>
      </c>
      <c r="C17" s="14">
        <v>844042</v>
      </c>
      <c r="D17" s="14">
        <v>865699</v>
      </c>
      <c r="F17" s="97"/>
    </row>
    <row r="18" spans="1:6" ht="15" customHeight="1">
      <c r="A18" s="5" t="s">
        <v>11</v>
      </c>
      <c r="B18" s="14">
        <f t="shared" si="0"/>
        <v>5668181</v>
      </c>
      <c r="C18" s="14">
        <v>3434015</v>
      </c>
      <c r="D18" s="14">
        <v>2234166</v>
      </c>
      <c r="F18" s="97"/>
    </row>
    <row r="19" spans="1:6" ht="15" customHeight="1">
      <c r="A19" s="5" t="s">
        <v>12</v>
      </c>
      <c r="B19" s="14">
        <f t="shared" si="0"/>
        <v>3499507</v>
      </c>
      <c r="C19" s="14">
        <v>2665615</v>
      </c>
      <c r="D19" s="14">
        <v>833892</v>
      </c>
      <c r="F19" s="97"/>
    </row>
    <row r="20" spans="1:6" ht="15" customHeight="1">
      <c r="A20" s="5" t="s">
        <v>13</v>
      </c>
      <c r="B20" s="14">
        <f t="shared" si="0"/>
        <v>2768973</v>
      </c>
      <c r="C20" s="14">
        <v>1882255</v>
      </c>
      <c r="D20" s="14">
        <v>886718</v>
      </c>
      <c r="F20" s="97"/>
    </row>
    <row r="21" spans="1:6" ht="15" customHeight="1">
      <c r="A21" s="5" t="s">
        <v>14</v>
      </c>
      <c r="B21" s="14">
        <f t="shared" si="0"/>
        <v>7644152</v>
      </c>
      <c r="C21" s="14">
        <v>3802349</v>
      </c>
      <c r="D21" s="14">
        <v>3841803</v>
      </c>
      <c r="F21" s="97"/>
    </row>
    <row r="22" spans="1:6" ht="15" customHeight="1">
      <c r="A22" s="5" t="s">
        <v>15</v>
      </c>
      <c r="B22" s="14">
        <f t="shared" si="0"/>
        <v>16106485</v>
      </c>
      <c r="C22" s="14">
        <v>9019504</v>
      </c>
      <c r="D22" s="14">
        <v>7086981</v>
      </c>
      <c r="F22" s="97"/>
    </row>
    <row r="23" spans="1:6" ht="15" customHeight="1">
      <c r="A23" s="5" t="s">
        <v>16</v>
      </c>
      <c r="B23" s="14">
        <f t="shared" si="0"/>
        <v>4494730</v>
      </c>
      <c r="C23" s="14">
        <v>3095939</v>
      </c>
      <c r="D23" s="14">
        <v>1398791</v>
      </c>
      <c r="F23" s="97"/>
    </row>
    <row r="24" spans="1:6" ht="15" customHeight="1">
      <c r="A24" s="5" t="s">
        <v>17</v>
      </c>
      <c r="B24" s="14">
        <f t="shared" si="0"/>
        <v>1850812</v>
      </c>
      <c r="C24" s="14">
        <v>1126179</v>
      </c>
      <c r="D24" s="14">
        <v>724633</v>
      </c>
      <c r="F24" s="97"/>
    </row>
    <row r="25" spans="1:6" ht="15" customHeight="1">
      <c r="A25" s="5" t="s">
        <v>18</v>
      </c>
      <c r="B25" s="14">
        <f t="shared" si="0"/>
        <v>1155448</v>
      </c>
      <c r="C25" s="14">
        <v>616248</v>
      </c>
      <c r="D25" s="14">
        <v>539200</v>
      </c>
      <c r="F25" s="97"/>
    </row>
    <row r="26" spans="1:6" ht="15" customHeight="1">
      <c r="A26" s="5" t="s">
        <v>19</v>
      </c>
      <c r="B26" s="14">
        <f t="shared" si="0"/>
        <v>4868844</v>
      </c>
      <c r="C26" s="14">
        <v>1534738</v>
      </c>
      <c r="D26" s="14">
        <v>3334106</v>
      </c>
      <c r="F26" s="97"/>
    </row>
    <row r="27" spans="1:6" ht="15" customHeight="1">
      <c r="A27" s="5" t="s">
        <v>20</v>
      </c>
      <c r="B27" s="14">
        <f t="shared" si="0"/>
        <v>3930833</v>
      </c>
      <c r="C27" s="14">
        <v>2938615</v>
      </c>
      <c r="D27" s="14">
        <v>992218</v>
      </c>
      <c r="E27" s="95"/>
      <c r="F27" s="97"/>
    </row>
    <row r="28" spans="1:6" ht="15" customHeight="1">
      <c r="A28" s="5" t="s">
        <v>21</v>
      </c>
      <c r="B28" s="14">
        <f t="shared" si="0"/>
        <v>6002161</v>
      </c>
      <c r="C28" s="14">
        <v>4290007</v>
      </c>
      <c r="D28" s="14">
        <v>1712154</v>
      </c>
      <c r="F28" s="97"/>
    </row>
    <row r="29" spans="1:6" ht="15" customHeight="1">
      <c r="A29" s="5" t="s">
        <v>22</v>
      </c>
      <c r="B29" s="14">
        <f t="shared" si="0"/>
        <v>1912803</v>
      </c>
      <c r="C29" s="14">
        <v>970422</v>
      </c>
      <c r="D29" s="14">
        <v>942381</v>
      </c>
      <c r="F29" s="97"/>
    </row>
    <row r="30" spans="1:6" ht="15" customHeight="1">
      <c r="A30" s="5" t="s">
        <v>23</v>
      </c>
      <c r="B30" s="14">
        <f t="shared" si="0"/>
        <v>1440115</v>
      </c>
      <c r="C30" s="14">
        <v>651843</v>
      </c>
      <c r="D30" s="14">
        <v>788272</v>
      </c>
      <c r="F30" s="97"/>
    </row>
    <row r="31" spans="1:6" ht="15" customHeight="1">
      <c r="A31" s="5" t="s">
        <v>24</v>
      </c>
      <c r="B31" s="14">
        <f t="shared" si="0"/>
        <v>2675311</v>
      </c>
      <c r="C31" s="14">
        <v>1521097</v>
      </c>
      <c r="D31" s="14">
        <v>1154214</v>
      </c>
      <c r="F31" s="97"/>
    </row>
    <row r="32" spans="1:6" ht="15" customHeight="1">
      <c r="A32" s="5" t="s">
        <v>25</v>
      </c>
      <c r="B32" s="14">
        <f t="shared" si="0"/>
        <v>2905750</v>
      </c>
      <c r="C32" s="14">
        <v>1352655</v>
      </c>
      <c r="D32" s="14">
        <v>1553095</v>
      </c>
      <c r="F32" s="97"/>
    </row>
    <row r="33" spans="1:6" ht="15" customHeight="1">
      <c r="A33" s="5" t="s">
        <v>26</v>
      </c>
      <c r="B33" s="14">
        <f t="shared" si="0"/>
        <v>2809806</v>
      </c>
      <c r="C33" s="14">
        <v>1105570</v>
      </c>
      <c r="D33" s="14">
        <v>1704236</v>
      </c>
      <c r="F33" s="97"/>
    </row>
    <row r="34" spans="1:6" ht="15" customHeight="1">
      <c r="A34" s="5" t="s">
        <v>27</v>
      </c>
      <c r="B34" s="14">
        <f t="shared" si="0"/>
        <v>2309071</v>
      </c>
      <c r="C34" s="14">
        <v>1528753</v>
      </c>
      <c r="D34" s="14">
        <v>780318</v>
      </c>
      <c r="F34" s="97"/>
    </row>
    <row r="35" spans="1:6" ht="15" customHeight="1">
      <c r="A35" s="5" t="s">
        <v>28</v>
      </c>
      <c r="B35" s="14">
        <f t="shared" si="0"/>
        <v>3419338</v>
      </c>
      <c r="C35" s="14">
        <v>1542297</v>
      </c>
      <c r="D35" s="14">
        <v>1877041</v>
      </c>
      <c r="F35" s="97"/>
    </row>
    <row r="36" spans="1:6" ht="15" customHeight="1">
      <c r="A36" s="5" t="s">
        <v>29</v>
      </c>
      <c r="B36" s="14">
        <f t="shared" si="0"/>
        <v>1224637</v>
      </c>
      <c r="C36" s="14">
        <v>864148</v>
      </c>
      <c r="D36" s="14">
        <v>360489</v>
      </c>
      <c r="F36" s="97"/>
    </row>
    <row r="37" spans="1:6" ht="15" customHeight="1">
      <c r="A37" s="5" t="s">
        <v>30</v>
      </c>
      <c r="B37" s="14">
        <f t="shared" si="0"/>
        <v>7858604</v>
      </c>
      <c r="C37" s="14">
        <v>5073990</v>
      </c>
      <c r="D37" s="14">
        <v>2784614</v>
      </c>
      <c r="F37" s="97"/>
    </row>
    <row r="38" spans="1:6" ht="15" customHeight="1">
      <c r="A38" s="5" t="s">
        <v>31</v>
      </c>
      <c r="B38" s="14">
        <f t="shared" si="0"/>
        <v>2036694</v>
      </c>
      <c r="C38" s="14">
        <v>1013804</v>
      </c>
      <c r="D38" s="14">
        <v>1022890</v>
      </c>
      <c r="F38" s="97"/>
    </row>
    <row r="39" spans="1:6" ht="15" customHeight="1">
      <c r="A39" s="5" t="s">
        <v>32</v>
      </c>
      <c r="B39" s="14">
        <f t="shared" si="0"/>
        <v>1536674</v>
      </c>
      <c r="C39" s="14">
        <v>971017</v>
      </c>
      <c r="D39" s="14">
        <v>565657</v>
      </c>
      <c r="F39" s="97"/>
    </row>
    <row r="40" spans="1:6" ht="12.75">
      <c r="A40" s="45"/>
      <c r="B40" s="92"/>
      <c r="C40" s="93"/>
      <c r="D40" s="93"/>
    </row>
    <row r="41" spans="1:6" s="44" customFormat="1">
      <c r="B41" s="94"/>
      <c r="D41" s="1"/>
    </row>
    <row r="42" spans="1:6" s="44" customFormat="1" ht="13.5" customHeight="1">
      <c r="A42" s="147" t="s">
        <v>83</v>
      </c>
      <c r="B42" s="147"/>
      <c r="C42" s="147"/>
      <c r="D42" s="147"/>
    </row>
    <row r="43" spans="1:6" s="44" customFormat="1" ht="16.5" customHeight="1">
      <c r="A43" s="147"/>
      <c r="B43" s="147"/>
      <c r="C43" s="147"/>
      <c r="D43" s="147"/>
    </row>
    <row r="44" spans="1:6" s="44" customFormat="1">
      <c r="A44" s="28" t="s">
        <v>77</v>
      </c>
      <c r="B44" s="94"/>
      <c r="D44" s="1"/>
    </row>
    <row r="45" spans="1:6">
      <c r="B45" s="86"/>
    </row>
  </sheetData>
  <mergeCells count="4">
    <mergeCell ref="C3:D3"/>
    <mergeCell ref="A3:A4"/>
    <mergeCell ref="B3:B4"/>
    <mergeCell ref="A42:D43"/>
  </mergeCells>
  <phoneticPr fontId="3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workbookViewId="0">
      <selection activeCell="F10" sqref="F10"/>
    </sheetView>
  </sheetViews>
  <sheetFormatPr baseColWidth="10" defaultColWidth="11.42578125" defaultRowHeight="12.95" customHeight="1"/>
  <cols>
    <col min="1" max="1" width="27.140625" style="60" customWidth="1"/>
    <col min="2" max="2" width="15.28515625" style="25" customWidth="1"/>
    <col min="3" max="3" width="22.5703125" style="25" customWidth="1"/>
    <col min="4" max="4" width="20.7109375" style="25" customWidth="1"/>
    <col min="5" max="5" width="20.7109375" style="60" customWidth="1"/>
    <col min="6" max="16384" width="11.42578125" style="60"/>
  </cols>
  <sheetData>
    <row r="1" spans="1:5" s="40" customFormat="1" ht="15" customHeight="1">
      <c r="A1" s="51" t="s">
        <v>68</v>
      </c>
      <c r="B1" s="102"/>
      <c r="C1" s="103"/>
      <c r="D1" s="103"/>
    </row>
    <row r="2" spans="1:5" s="53" customFormat="1" ht="12.95" customHeight="1">
      <c r="A2" s="52"/>
      <c r="B2" s="104"/>
      <c r="C2" s="105"/>
      <c r="D2" s="49" t="s">
        <v>52</v>
      </c>
      <c r="E2" s="49"/>
    </row>
    <row r="3" spans="1:5" s="53" customFormat="1" ht="18" customHeight="1">
      <c r="A3" s="148" t="s">
        <v>33</v>
      </c>
      <c r="B3" s="145" t="s">
        <v>0</v>
      </c>
      <c r="C3" s="149" t="s">
        <v>84</v>
      </c>
      <c r="D3" s="149"/>
      <c r="E3" s="68"/>
    </row>
    <row r="4" spans="1:5" s="53" customFormat="1" ht="18" customHeight="1">
      <c r="A4" s="144"/>
      <c r="B4" s="146"/>
      <c r="C4" s="88" t="s">
        <v>80</v>
      </c>
      <c r="D4" s="88" t="s">
        <v>81</v>
      </c>
      <c r="E4" s="69"/>
    </row>
    <row r="5" spans="1:5" s="53" customFormat="1" ht="12.95" customHeight="1">
      <c r="B5" s="106" t="s">
        <v>35</v>
      </c>
      <c r="C5" s="107"/>
      <c r="D5" s="106" t="s">
        <v>35</v>
      </c>
      <c r="E5" s="54"/>
    </row>
    <row r="6" spans="1:5" s="53" customFormat="1" ht="12.95" customHeight="1">
      <c r="A6" s="55" t="s">
        <v>34</v>
      </c>
      <c r="B6" s="91">
        <f>SUM(B8:B39)</f>
        <v>32377573</v>
      </c>
      <c r="C6" s="91">
        <f>SUM(C8:C39)</f>
        <v>17960422</v>
      </c>
      <c r="D6" s="91">
        <f>SUM(D8:D39)</f>
        <v>14417151</v>
      </c>
      <c r="E6" s="23"/>
    </row>
    <row r="7" spans="1:5" s="53" customFormat="1" ht="12.95" customHeight="1">
      <c r="B7" s="14"/>
      <c r="C7" s="14"/>
      <c r="D7" s="14"/>
      <c r="E7" s="14"/>
    </row>
    <row r="8" spans="1:5" s="53" customFormat="1" ht="12.95" customHeight="1">
      <c r="A8" s="5" t="s">
        <v>1</v>
      </c>
      <c r="B8" s="14">
        <f>SUM(C8:D8)</f>
        <v>342097</v>
      </c>
      <c r="C8" s="14">
        <v>148824</v>
      </c>
      <c r="D8" s="14">
        <v>193273</v>
      </c>
    </row>
    <row r="9" spans="1:5" s="53" customFormat="1" ht="12.95" customHeight="1">
      <c r="A9" s="5" t="s">
        <v>2</v>
      </c>
      <c r="B9" s="14">
        <f t="shared" ref="B9:B39" si="0">SUM(C9:D9)</f>
        <v>934105</v>
      </c>
      <c r="C9" s="14">
        <v>361376</v>
      </c>
      <c r="D9" s="14">
        <v>572729</v>
      </c>
    </row>
    <row r="10" spans="1:5" s="53" customFormat="1" ht="12.95" customHeight="1">
      <c r="A10" s="5" t="s">
        <v>3</v>
      </c>
      <c r="B10" s="14">
        <f t="shared" si="0"/>
        <v>192123</v>
      </c>
      <c r="C10" s="14">
        <v>73093</v>
      </c>
      <c r="D10" s="14">
        <v>119030</v>
      </c>
    </row>
    <row r="11" spans="1:5" s="53" customFormat="1" ht="12.95" customHeight="1">
      <c r="A11" s="5" t="s">
        <v>4</v>
      </c>
      <c r="B11" s="14">
        <f t="shared" si="0"/>
        <v>244729</v>
      </c>
      <c r="C11" s="14">
        <v>130876</v>
      </c>
      <c r="D11" s="14">
        <v>113853</v>
      </c>
    </row>
    <row r="12" spans="1:5" s="53" customFormat="1" ht="12.95" customHeight="1">
      <c r="A12" s="5" t="s">
        <v>5</v>
      </c>
      <c r="B12" s="14">
        <f t="shared" si="0"/>
        <v>779058</v>
      </c>
      <c r="C12" s="14">
        <v>253999</v>
      </c>
      <c r="D12" s="14">
        <v>525059</v>
      </c>
    </row>
    <row r="13" spans="1:5" s="53" customFormat="1" ht="12.95" customHeight="1">
      <c r="A13" s="5" t="s">
        <v>6</v>
      </c>
      <c r="B13" s="14">
        <f t="shared" si="0"/>
        <v>190960</v>
      </c>
      <c r="C13" s="14">
        <v>85106</v>
      </c>
      <c r="D13" s="14">
        <v>105854</v>
      </c>
    </row>
    <row r="14" spans="1:5" s="53" customFormat="1" ht="12.95" customHeight="1">
      <c r="A14" s="5" t="s">
        <v>7</v>
      </c>
      <c r="B14" s="14">
        <f t="shared" si="0"/>
        <v>1373950</v>
      </c>
      <c r="C14" s="14">
        <v>1065416</v>
      </c>
      <c r="D14" s="14">
        <v>308534</v>
      </c>
    </row>
    <row r="15" spans="1:5" s="53" customFormat="1" ht="12.95" customHeight="1">
      <c r="A15" s="5" t="s">
        <v>8</v>
      </c>
      <c r="B15" s="14">
        <f t="shared" si="0"/>
        <v>983212</v>
      </c>
      <c r="C15" s="14">
        <v>393214</v>
      </c>
      <c r="D15" s="14">
        <v>589998</v>
      </c>
    </row>
    <row r="16" spans="1:5" s="53" customFormat="1" ht="12.95" customHeight="1">
      <c r="A16" s="5" t="s">
        <v>9</v>
      </c>
      <c r="B16" s="14">
        <f t="shared" si="0"/>
        <v>2528153</v>
      </c>
      <c r="C16" s="14">
        <v>1165048</v>
      </c>
      <c r="D16" s="14">
        <v>1363105</v>
      </c>
    </row>
    <row r="17" spans="1:4" s="53" customFormat="1" ht="12.95" customHeight="1">
      <c r="A17" s="5" t="s">
        <v>10</v>
      </c>
      <c r="B17" s="14">
        <f t="shared" si="0"/>
        <v>462024</v>
      </c>
      <c r="C17" s="14">
        <v>225032</v>
      </c>
      <c r="D17" s="14">
        <v>236992</v>
      </c>
    </row>
    <row r="18" spans="1:4" s="53" customFormat="1" ht="12.95" customHeight="1">
      <c r="A18" s="5" t="s">
        <v>11</v>
      </c>
      <c r="B18" s="14">
        <f t="shared" si="0"/>
        <v>1588865</v>
      </c>
      <c r="C18" s="14">
        <v>966028</v>
      </c>
      <c r="D18" s="14">
        <v>622837</v>
      </c>
    </row>
    <row r="19" spans="1:4" s="53" customFormat="1" ht="12.95" customHeight="1">
      <c r="A19" s="5" t="s">
        <v>12</v>
      </c>
      <c r="B19" s="14">
        <f t="shared" si="0"/>
        <v>922730</v>
      </c>
      <c r="C19" s="14">
        <v>692464</v>
      </c>
      <c r="D19" s="14">
        <v>230266</v>
      </c>
    </row>
    <row r="20" spans="1:4" s="53" customFormat="1" ht="12.95" customHeight="1">
      <c r="A20" s="5" t="s">
        <v>13</v>
      </c>
      <c r="B20" s="14">
        <f t="shared" si="0"/>
        <v>767218</v>
      </c>
      <c r="C20" s="14">
        <v>516028</v>
      </c>
      <c r="D20" s="14">
        <v>251190</v>
      </c>
    </row>
    <row r="21" spans="1:4" s="53" customFormat="1" ht="12.95" customHeight="1">
      <c r="A21" s="5" t="s">
        <v>14</v>
      </c>
      <c r="B21" s="14">
        <f t="shared" si="0"/>
        <v>2096442</v>
      </c>
      <c r="C21" s="14">
        <v>1043194</v>
      </c>
      <c r="D21" s="14">
        <v>1053248</v>
      </c>
    </row>
    <row r="22" spans="1:4" s="53" customFormat="1" ht="12.95" customHeight="1">
      <c r="A22" s="5" t="s">
        <v>15</v>
      </c>
      <c r="B22" s="14">
        <f t="shared" si="0"/>
        <v>4565346</v>
      </c>
      <c r="C22" s="14">
        <v>2568451</v>
      </c>
      <c r="D22" s="14">
        <v>1996895</v>
      </c>
    </row>
    <row r="23" spans="1:4" s="53" customFormat="1" ht="12.95" customHeight="1">
      <c r="A23" s="5" t="s">
        <v>16</v>
      </c>
      <c r="B23" s="14">
        <f t="shared" si="0"/>
        <v>1233643</v>
      </c>
      <c r="C23" s="14">
        <v>849826</v>
      </c>
      <c r="D23" s="14">
        <v>383817</v>
      </c>
    </row>
    <row r="24" spans="1:4" s="53" customFormat="1" ht="12.95" customHeight="1">
      <c r="A24" s="5" t="s">
        <v>17</v>
      </c>
      <c r="B24" s="14">
        <f t="shared" si="0"/>
        <v>515373</v>
      </c>
      <c r="C24" s="14">
        <v>318680</v>
      </c>
      <c r="D24" s="14">
        <v>196693</v>
      </c>
    </row>
    <row r="25" spans="1:4" s="53" customFormat="1" ht="12.95" customHeight="1">
      <c r="A25" s="5" t="s">
        <v>18</v>
      </c>
      <c r="B25" s="14">
        <f t="shared" si="0"/>
        <v>307773</v>
      </c>
      <c r="C25" s="14">
        <v>159460</v>
      </c>
      <c r="D25" s="14">
        <v>148313</v>
      </c>
    </row>
    <row r="26" spans="1:4" s="53" customFormat="1" ht="12.95" customHeight="1">
      <c r="A26" s="5" t="s">
        <v>19</v>
      </c>
      <c r="B26" s="14">
        <f t="shared" si="0"/>
        <v>1341571</v>
      </c>
      <c r="C26" s="14">
        <v>436807</v>
      </c>
      <c r="D26" s="14">
        <v>904764</v>
      </c>
    </row>
    <row r="27" spans="1:4" s="53" customFormat="1" ht="12.95" customHeight="1">
      <c r="A27" s="5" t="s">
        <v>20</v>
      </c>
      <c r="B27" s="14">
        <f t="shared" si="0"/>
        <v>1052070</v>
      </c>
      <c r="C27" s="14">
        <v>780141</v>
      </c>
      <c r="D27" s="14">
        <v>271929</v>
      </c>
    </row>
    <row r="28" spans="1:4" s="53" customFormat="1" ht="12.95" customHeight="1">
      <c r="A28" s="5" t="s">
        <v>21</v>
      </c>
      <c r="B28" s="14">
        <f t="shared" si="0"/>
        <v>1655086</v>
      </c>
      <c r="C28" s="14">
        <v>1181972</v>
      </c>
      <c r="D28" s="14">
        <v>473114</v>
      </c>
    </row>
    <row r="29" spans="1:4" s="53" customFormat="1" ht="12.95" customHeight="1">
      <c r="A29" s="5" t="s">
        <v>22</v>
      </c>
      <c r="B29" s="14">
        <f t="shared" si="0"/>
        <v>548755</v>
      </c>
      <c r="C29" s="14">
        <v>273158</v>
      </c>
      <c r="D29" s="14">
        <v>275597</v>
      </c>
    </row>
    <row r="30" spans="1:4" s="53" customFormat="1" ht="12.95" customHeight="1">
      <c r="A30" s="5" t="s">
        <v>23</v>
      </c>
      <c r="B30" s="14">
        <f t="shared" si="0"/>
        <v>419151</v>
      </c>
      <c r="C30" s="14">
        <v>180093</v>
      </c>
      <c r="D30" s="14">
        <v>239058</v>
      </c>
    </row>
    <row r="31" spans="1:4" s="53" customFormat="1" ht="12.95" customHeight="1">
      <c r="A31" s="5" t="s">
        <v>24</v>
      </c>
      <c r="B31" s="14">
        <f t="shared" si="0"/>
        <v>719544</v>
      </c>
      <c r="C31" s="14">
        <v>403326</v>
      </c>
      <c r="D31" s="14">
        <v>316218</v>
      </c>
    </row>
    <row r="32" spans="1:4" s="53" customFormat="1" ht="12.95" customHeight="1">
      <c r="A32" s="5" t="s">
        <v>25</v>
      </c>
      <c r="B32" s="14">
        <f t="shared" si="0"/>
        <v>787779</v>
      </c>
      <c r="C32" s="14">
        <v>361799</v>
      </c>
      <c r="D32" s="14">
        <v>425980</v>
      </c>
    </row>
    <row r="33" spans="1:5" s="53" customFormat="1" ht="12.95" customHeight="1">
      <c r="A33" s="5" t="s">
        <v>26</v>
      </c>
      <c r="B33" s="14">
        <f t="shared" si="0"/>
        <v>748693</v>
      </c>
      <c r="C33" s="14">
        <v>286241</v>
      </c>
      <c r="D33" s="14">
        <v>462452</v>
      </c>
    </row>
    <row r="34" spans="1:5" s="53" customFormat="1" ht="12.95" customHeight="1">
      <c r="A34" s="5" t="s">
        <v>27</v>
      </c>
      <c r="B34" s="14">
        <f t="shared" si="0"/>
        <v>653375</v>
      </c>
      <c r="C34" s="14">
        <v>428517</v>
      </c>
      <c r="D34" s="14">
        <v>224858</v>
      </c>
    </row>
    <row r="35" spans="1:5" s="53" customFormat="1" ht="12.95" customHeight="1">
      <c r="A35" s="5" t="s">
        <v>28</v>
      </c>
      <c r="B35" s="14">
        <f t="shared" si="0"/>
        <v>946538</v>
      </c>
      <c r="C35" s="14">
        <v>426946</v>
      </c>
      <c r="D35" s="14">
        <v>519592</v>
      </c>
    </row>
    <row r="36" spans="1:5" s="53" customFormat="1" ht="12.95" customHeight="1">
      <c r="A36" s="5" t="s">
        <v>29</v>
      </c>
      <c r="B36" s="14">
        <f t="shared" si="0"/>
        <v>343198</v>
      </c>
      <c r="C36" s="14">
        <v>243066</v>
      </c>
      <c r="D36" s="14">
        <v>100132</v>
      </c>
    </row>
    <row r="37" spans="1:5" s="53" customFormat="1" ht="12.95" customHeight="1">
      <c r="A37" s="5" t="s">
        <v>30</v>
      </c>
      <c r="B37" s="14">
        <f t="shared" si="0"/>
        <v>2157189</v>
      </c>
      <c r="C37" s="14">
        <v>1396675</v>
      </c>
      <c r="D37" s="14">
        <v>760514</v>
      </c>
    </row>
    <row r="38" spans="1:5" s="53" customFormat="1" ht="12.95" customHeight="1">
      <c r="A38" s="5" t="s">
        <v>31</v>
      </c>
      <c r="B38" s="14">
        <f t="shared" si="0"/>
        <v>559775</v>
      </c>
      <c r="C38" s="14">
        <v>283555</v>
      </c>
      <c r="D38" s="14">
        <v>276220</v>
      </c>
    </row>
    <row r="39" spans="1:5" s="53" customFormat="1" ht="12.95" customHeight="1">
      <c r="A39" s="5" t="s">
        <v>32</v>
      </c>
      <c r="B39" s="14">
        <f t="shared" si="0"/>
        <v>417048</v>
      </c>
      <c r="C39" s="14">
        <v>262011</v>
      </c>
      <c r="D39" s="14">
        <v>155037</v>
      </c>
    </row>
    <row r="40" spans="1:5" s="57" customFormat="1" ht="12.95" customHeight="1">
      <c r="A40" s="56"/>
      <c r="B40" s="108"/>
      <c r="C40" s="1"/>
      <c r="D40" s="109"/>
      <c r="E40" s="70"/>
    </row>
    <row r="41" spans="1:5" s="59" customFormat="1" ht="9">
      <c r="A41" s="58"/>
      <c r="B41" s="110"/>
      <c r="C41" s="110"/>
      <c r="D41" s="110"/>
      <c r="E41" s="71"/>
    </row>
    <row r="42" spans="1:5" s="59" customFormat="1" ht="11.25">
      <c r="A42" s="75" t="s">
        <v>65</v>
      </c>
      <c r="B42" s="25"/>
      <c r="C42" s="25"/>
      <c r="D42" s="25"/>
      <c r="E42" s="60"/>
    </row>
    <row r="43" spans="1:5" s="59" customFormat="1" ht="14.25" customHeight="1">
      <c r="A43" s="147" t="s">
        <v>85</v>
      </c>
      <c r="B43" s="147"/>
      <c r="C43" s="147"/>
      <c r="D43" s="147"/>
      <c r="E43" s="60"/>
    </row>
    <row r="44" spans="1:5" s="59" customFormat="1" ht="14.25" customHeight="1">
      <c r="A44" s="147"/>
      <c r="B44" s="147"/>
      <c r="C44" s="147"/>
      <c r="D44" s="147"/>
      <c r="E44" s="60"/>
    </row>
    <row r="45" spans="1:5" s="59" customFormat="1" ht="11.25">
      <c r="A45" s="28" t="s">
        <v>77</v>
      </c>
      <c r="B45" s="25"/>
      <c r="C45" s="25"/>
      <c r="D45" s="25"/>
      <c r="E45" s="60"/>
    </row>
    <row r="46" spans="1:5" ht="12.95" customHeight="1">
      <c r="A46" s="28"/>
    </row>
    <row r="49" spans="2:5" ht="12.95" customHeight="1">
      <c r="B49" s="111"/>
      <c r="C49" s="111"/>
      <c r="D49" s="111"/>
      <c r="E49" s="61"/>
    </row>
    <row r="50" spans="2:5" ht="12.95" customHeight="1">
      <c r="B50" s="111"/>
      <c r="C50" s="111"/>
      <c r="D50" s="111"/>
      <c r="E50" s="61"/>
    </row>
  </sheetData>
  <mergeCells count="4">
    <mergeCell ref="A3:A4"/>
    <mergeCell ref="B3:B4"/>
    <mergeCell ref="C3:D3"/>
    <mergeCell ref="A43:D44"/>
  </mergeCells>
  <phoneticPr fontId="3" type="noConversion"/>
  <printOptions horizontalCentered="1"/>
  <pageMargins left="0.59055118110236227" right="0.59055118110236227" top="0.59055118110236227" bottom="0.59055118110236227" header="0" footer="0"/>
  <pageSetup scale="96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5"/>
  <sheetViews>
    <sheetView workbookViewId="0">
      <selection activeCell="G37" sqref="G37"/>
    </sheetView>
  </sheetViews>
  <sheetFormatPr baseColWidth="10" defaultColWidth="9.140625" defaultRowHeight="12.75"/>
  <cols>
    <col min="1" max="1" width="22.42578125" style="8" customWidth="1"/>
    <col min="2" max="2" width="11.28515625" style="8" hidden="1" customWidth="1"/>
    <col min="3" max="3" width="16.85546875" style="112" customWidth="1"/>
    <col min="4" max="4" width="11.140625" style="8" customWidth="1"/>
    <col min="5" max="5" width="10.140625" style="8" bestFit="1" customWidth="1"/>
    <col min="6" max="6" width="9.140625" style="8"/>
    <col min="7" max="7" width="19.7109375" style="8" customWidth="1"/>
    <col min="8" max="16384" width="9.140625" style="8"/>
  </cols>
  <sheetData>
    <row r="1" spans="1:5" ht="15">
      <c r="A1" s="6" t="s">
        <v>67</v>
      </c>
      <c r="B1" s="7"/>
      <c r="C1" s="9"/>
    </row>
    <row r="2" spans="1:5">
      <c r="A2" s="10"/>
      <c r="B2" s="17"/>
      <c r="C2" s="9" t="s">
        <v>35</v>
      </c>
    </row>
    <row r="3" spans="1:5" s="6" customFormat="1" ht="12.75" customHeight="1">
      <c r="A3" s="150" t="s">
        <v>33</v>
      </c>
      <c r="B3" s="152" t="s">
        <v>45</v>
      </c>
      <c r="C3" s="152"/>
      <c r="D3" s="8"/>
      <c r="E3" s="8"/>
    </row>
    <row r="4" spans="1:5" s="6" customFormat="1">
      <c r="A4" s="151"/>
      <c r="B4" s="153"/>
      <c r="C4" s="153"/>
      <c r="D4" s="8"/>
      <c r="E4" s="8"/>
    </row>
    <row r="6" spans="1:5">
      <c r="A6" s="3" t="s">
        <v>34</v>
      </c>
      <c r="B6" s="23">
        <f>SUM(C6:C6)</f>
        <v>52908011</v>
      </c>
      <c r="C6" s="91">
        <f>SUM(C8:C39)</f>
        <v>52908011</v>
      </c>
    </row>
    <row r="7" spans="1:5">
      <c r="A7" s="1"/>
      <c r="B7" s="14"/>
      <c r="C7" s="14"/>
    </row>
    <row r="8" spans="1:5">
      <c r="A8" s="5" t="s">
        <v>1</v>
      </c>
      <c r="B8" s="14">
        <f t="shared" ref="B8:B41" si="0">SUM(C8:C8)</f>
        <v>505235</v>
      </c>
      <c r="C8" s="14">
        <v>505235</v>
      </c>
    </row>
    <row r="9" spans="1:5">
      <c r="A9" s="5" t="s">
        <v>2</v>
      </c>
      <c r="B9" s="14">
        <f t="shared" si="0"/>
        <v>1150023</v>
      </c>
      <c r="C9" s="14">
        <v>1150023</v>
      </c>
    </row>
    <row r="10" spans="1:5">
      <c r="A10" s="5" t="s">
        <v>3</v>
      </c>
      <c r="B10" s="14">
        <f t="shared" si="0"/>
        <v>205226</v>
      </c>
      <c r="C10" s="14">
        <v>205226</v>
      </c>
    </row>
    <row r="11" spans="1:5">
      <c r="A11" s="5" t="s">
        <v>4</v>
      </c>
      <c r="B11" s="14">
        <f t="shared" si="0"/>
        <v>477046</v>
      </c>
      <c r="C11" s="14">
        <v>477046</v>
      </c>
    </row>
    <row r="12" spans="1:5">
      <c r="A12" s="5" t="s">
        <v>5</v>
      </c>
      <c r="B12" s="14">
        <f t="shared" si="0"/>
        <v>686263</v>
      </c>
      <c r="C12" s="14">
        <v>686263</v>
      </c>
    </row>
    <row r="13" spans="1:5">
      <c r="A13" s="5" t="s">
        <v>6</v>
      </c>
      <c r="B13" s="14">
        <f t="shared" si="0"/>
        <v>299036</v>
      </c>
      <c r="C13" s="14">
        <v>299036</v>
      </c>
    </row>
    <row r="14" spans="1:5">
      <c r="A14" s="5" t="s">
        <v>7</v>
      </c>
      <c r="B14" s="14">
        <f t="shared" si="0"/>
        <v>3414767</v>
      </c>
      <c r="C14" s="14">
        <v>3414767</v>
      </c>
    </row>
    <row r="15" spans="1:5">
      <c r="A15" s="5" t="s">
        <v>8</v>
      </c>
      <c r="B15" s="14">
        <f t="shared" si="0"/>
        <v>1235429</v>
      </c>
      <c r="C15" s="14">
        <v>1235429</v>
      </c>
    </row>
    <row r="16" spans="1:5">
      <c r="A16" s="5" t="s">
        <v>9</v>
      </c>
      <c r="B16" s="14">
        <f t="shared" si="0"/>
        <v>2480090</v>
      </c>
      <c r="C16" s="14">
        <v>2480090</v>
      </c>
    </row>
    <row r="17" spans="1:3">
      <c r="A17" s="5" t="s">
        <v>10</v>
      </c>
      <c r="B17" s="14">
        <f t="shared" si="0"/>
        <v>731202</v>
      </c>
      <c r="C17" s="14">
        <v>731202</v>
      </c>
    </row>
    <row r="18" spans="1:3">
      <c r="A18" s="5" t="s">
        <v>11</v>
      </c>
      <c r="B18" s="14">
        <f t="shared" si="0"/>
        <v>3113394</v>
      </c>
      <c r="C18" s="14">
        <v>3113394</v>
      </c>
    </row>
    <row r="19" spans="1:3">
      <c r="A19" s="5" t="s">
        <v>12</v>
      </c>
      <c r="B19" s="14">
        <f t="shared" si="0"/>
        <v>2223470</v>
      </c>
      <c r="C19" s="14">
        <v>2223470</v>
      </c>
    </row>
    <row r="20" spans="1:3">
      <c r="A20" s="5" t="s">
        <v>13</v>
      </c>
      <c r="B20" s="14">
        <f t="shared" si="0"/>
        <v>1580326</v>
      </c>
      <c r="C20" s="14">
        <v>1580326</v>
      </c>
    </row>
    <row r="21" spans="1:3">
      <c r="A21" s="5" t="s">
        <v>14</v>
      </c>
      <c r="B21" s="14">
        <f t="shared" si="0"/>
        <v>2772886</v>
      </c>
      <c r="C21" s="14">
        <v>2772886</v>
      </c>
    </row>
    <row r="22" spans="1:3">
      <c r="A22" s="5" t="s">
        <v>15</v>
      </c>
      <c r="B22" s="14">
        <f t="shared" si="0"/>
        <v>6612349</v>
      </c>
      <c r="C22" s="14">
        <v>6612349</v>
      </c>
    </row>
    <row r="23" spans="1:3">
      <c r="A23" s="5" t="s">
        <v>16</v>
      </c>
      <c r="B23" s="14">
        <f t="shared" si="0"/>
        <v>2357439</v>
      </c>
      <c r="C23" s="14">
        <v>2357439</v>
      </c>
    </row>
    <row r="24" spans="1:3">
      <c r="A24" s="5" t="s">
        <v>17</v>
      </c>
      <c r="B24" s="14">
        <f t="shared" si="0"/>
        <v>961830</v>
      </c>
      <c r="C24" s="14">
        <v>961830</v>
      </c>
    </row>
    <row r="25" spans="1:3">
      <c r="A25" s="5" t="s">
        <v>18</v>
      </c>
      <c r="B25" s="14">
        <f t="shared" si="0"/>
        <v>639166</v>
      </c>
      <c r="C25" s="14">
        <v>639166</v>
      </c>
    </row>
    <row r="26" spans="1:3">
      <c r="A26" s="5" t="s">
        <v>19</v>
      </c>
      <c r="B26" s="14">
        <f t="shared" si="0"/>
        <v>1153896</v>
      </c>
      <c r="C26" s="14">
        <v>1153896</v>
      </c>
    </row>
    <row r="27" spans="1:3">
      <c r="A27" s="5" t="s">
        <v>20</v>
      </c>
      <c r="B27" s="14">
        <f t="shared" si="0"/>
        <v>2634749</v>
      </c>
      <c r="C27" s="14">
        <v>2634749</v>
      </c>
    </row>
    <row r="28" spans="1:3">
      <c r="A28" s="5" t="s">
        <v>21</v>
      </c>
      <c r="B28" s="14">
        <f t="shared" si="0"/>
        <v>3141164</v>
      </c>
      <c r="C28" s="14">
        <v>3141164</v>
      </c>
    </row>
    <row r="29" spans="1:3">
      <c r="A29" s="5" t="s">
        <v>22</v>
      </c>
      <c r="B29" s="14">
        <f t="shared" si="0"/>
        <v>850437</v>
      </c>
      <c r="C29" s="14">
        <v>850437</v>
      </c>
    </row>
    <row r="30" spans="1:3">
      <c r="A30" s="5" t="s">
        <v>23</v>
      </c>
      <c r="B30" s="14">
        <f t="shared" si="0"/>
        <v>604751</v>
      </c>
      <c r="C30" s="14">
        <v>604751</v>
      </c>
    </row>
    <row r="31" spans="1:3">
      <c r="A31" s="5" t="s">
        <v>24</v>
      </c>
      <c r="B31" s="14">
        <f t="shared" si="0"/>
        <v>1433095</v>
      </c>
      <c r="C31" s="14">
        <v>1433095</v>
      </c>
    </row>
    <row r="32" spans="1:3">
      <c r="A32" s="5" t="s">
        <v>25</v>
      </c>
      <c r="B32" s="14">
        <f t="shared" si="0"/>
        <v>1101119</v>
      </c>
      <c r="C32" s="14">
        <v>1101119</v>
      </c>
    </row>
    <row r="33" spans="1:6">
      <c r="A33" s="5" t="s">
        <v>26</v>
      </c>
      <c r="B33" s="14">
        <f t="shared" si="0"/>
        <v>858320</v>
      </c>
      <c r="C33" s="14">
        <v>858320</v>
      </c>
    </row>
    <row r="34" spans="1:6">
      <c r="A34" s="5" t="s">
        <v>27</v>
      </c>
      <c r="B34" s="14">
        <f t="shared" si="0"/>
        <v>1555838</v>
      </c>
      <c r="C34" s="14">
        <v>1555838</v>
      </c>
      <c r="F34" s="15"/>
    </row>
    <row r="35" spans="1:6">
      <c r="A35" s="5" t="s">
        <v>28</v>
      </c>
      <c r="B35" s="14">
        <f t="shared" si="0"/>
        <v>1384364</v>
      </c>
      <c r="C35" s="14">
        <v>1384364</v>
      </c>
    </row>
    <row r="36" spans="1:6">
      <c r="A36" s="5" t="s">
        <v>29</v>
      </c>
      <c r="B36" s="14">
        <f t="shared" si="0"/>
        <v>855136</v>
      </c>
      <c r="C36" s="14">
        <v>855136</v>
      </c>
    </row>
    <row r="37" spans="1:6">
      <c r="A37" s="5" t="s">
        <v>30</v>
      </c>
      <c r="B37" s="14">
        <f t="shared" si="0"/>
        <v>4113017</v>
      </c>
      <c r="C37" s="14">
        <v>4113017</v>
      </c>
    </row>
    <row r="38" spans="1:6">
      <c r="A38" s="5" t="s">
        <v>31</v>
      </c>
      <c r="B38" s="14">
        <f t="shared" si="0"/>
        <v>931743</v>
      </c>
      <c r="C38" s="14">
        <v>931743</v>
      </c>
    </row>
    <row r="39" spans="1:6">
      <c r="A39" s="5" t="s">
        <v>32</v>
      </c>
      <c r="B39" s="14">
        <f t="shared" si="0"/>
        <v>845205</v>
      </c>
      <c r="C39" s="14">
        <v>845205</v>
      </c>
    </row>
    <row r="40" spans="1:6">
      <c r="A40" s="63"/>
      <c r="B40" s="43"/>
      <c r="C40" s="109"/>
    </row>
    <row r="41" spans="1:6">
      <c r="A41" s="5"/>
      <c r="B41" s="14">
        <f t="shared" si="0"/>
        <v>0</v>
      </c>
      <c r="C41" s="14"/>
    </row>
    <row r="42" spans="1:6">
      <c r="A42" s="66" t="s">
        <v>78</v>
      </c>
      <c r="B42" s="16"/>
    </row>
    <row r="43" spans="1:6">
      <c r="C43" s="28"/>
    </row>
    <row r="44" spans="1:6">
      <c r="C44" s="28"/>
    </row>
    <row r="45" spans="1:6">
      <c r="A45" s="29"/>
    </row>
  </sheetData>
  <mergeCells count="2">
    <mergeCell ref="A3:A4"/>
    <mergeCell ref="B3:C4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"/>
  <sheetViews>
    <sheetView workbookViewId="0">
      <selection activeCell="H11" sqref="H11"/>
    </sheetView>
  </sheetViews>
  <sheetFormatPr baseColWidth="10" defaultColWidth="9.140625" defaultRowHeight="12.75"/>
  <cols>
    <col min="1" max="1" width="22.7109375" style="8" customWidth="1"/>
    <col min="2" max="3" width="12.7109375" style="8" customWidth="1"/>
    <col min="4" max="4" width="12.7109375" style="116" customWidth="1"/>
    <col min="5" max="5" width="12" style="112" customWidth="1"/>
    <col min="6" max="7" width="10.140625" style="8" bestFit="1" customWidth="1"/>
    <col min="8" max="8" width="10.85546875" style="8" customWidth="1"/>
    <col min="9" max="9" width="16" style="8" customWidth="1"/>
    <col min="10" max="10" width="11.140625" style="8" customWidth="1"/>
    <col min="11" max="11" width="10.140625" style="8" bestFit="1" customWidth="1"/>
    <col min="12" max="16384" width="9.140625" style="8"/>
  </cols>
  <sheetData>
    <row r="1" spans="1:12" ht="15">
      <c r="A1" s="6" t="s">
        <v>79</v>
      </c>
      <c r="B1" s="6"/>
      <c r="C1" s="7"/>
      <c r="D1" s="113"/>
      <c r="E1" s="7"/>
    </row>
    <row r="2" spans="1:12">
      <c r="A2" s="10"/>
      <c r="B2" s="64"/>
      <c r="C2" s="64"/>
      <c r="D2" s="114"/>
      <c r="E2" s="64"/>
    </row>
    <row r="3" spans="1:12" s="6" customFormat="1" ht="12.75" customHeight="1">
      <c r="A3" s="150" t="s">
        <v>33</v>
      </c>
      <c r="B3" s="152" t="s">
        <v>0</v>
      </c>
      <c r="C3" s="155" t="s">
        <v>87</v>
      </c>
      <c r="D3" s="155"/>
      <c r="E3" s="155"/>
      <c r="F3" s="8"/>
      <c r="G3" s="8"/>
      <c r="H3" s="8"/>
      <c r="I3" s="8"/>
      <c r="J3" s="8"/>
      <c r="K3" s="8"/>
      <c r="L3" s="8"/>
    </row>
    <row r="4" spans="1:12" s="6" customFormat="1" ht="22.5">
      <c r="A4" s="151"/>
      <c r="B4" s="154"/>
      <c r="C4" s="99" t="s">
        <v>37</v>
      </c>
      <c r="D4" s="99" t="s">
        <v>86</v>
      </c>
      <c r="E4" s="99" t="s">
        <v>38</v>
      </c>
      <c r="F4" s="8"/>
      <c r="G4" s="8"/>
      <c r="H4" s="8"/>
      <c r="I4" s="8"/>
      <c r="J4" s="8"/>
      <c r="K4" s="8"/>
      <c r="L4" s="8"/>
    </row>
    <row r="5" spans="1:12">
      <c r="D5" s="115"/>
    </row>
    <row r="6" spans="1:12">
      <c r="A6" s="3" t="s">
        <v>34</v>
      </c>
      <c r="B6" s="23">
        <f>+C6+'Pob legal (2)'!B6</f>
        <v>152979877.27416298</v>
      </c>
      <c r="C6" s="23">
        <f>+SUM(D6:E6)</f>
        <v>26598387.27416297</v>
      </c>
      <c r="D6" s="23">
        <f>SUM(D8:D39)</f>
        <v>14741712.27416297</v>
      </c>
      <c r="E6" s="23">
        <f>SUM(E8:E39)</f>
        <v>11856675</v>
      </c>
    </row>
    <row r="7" spans="1:12">
      <c r="A7" s="1"/>
      <c r="B7" s="23"/>
      <c r="C7" s="23"/>
    </row>
    <row r="8" spans="1:12">
      <c r="A8" s="5" t="s">
        <v>1</v>
      </c>
      <c r="B8" s="14">
        <f>+C8+'Pob legal (2)'!B8</f>
        <v>1530092.5237765757</v>
      </c>
      <c r="C8" s="14">
        <f>+SUM(D8:E8)</f>
        <v>74192.52377657569</v>
      </c>
      <c r="D8" s="14">
        <v>74192.52377657569</v>
      </c>
      <c r="E8" s="14">
        <v>0</v>
      </c>
    </row>
    <row r="9" spans="1:12">
      <c r="A9" s="5" t="s">
        <v>2</v>
      </c>
      <c r="B9" s="14">
        <f>+C9+'Pob legal (2)'!B9</f>
        <v>3900273.8094896274</v>
      </c>
      <c r="C9" s="14">
        <f t="shared" ref="C9:C39" si="0">+SUM(D9:E9)</f>
        <v>388379.80948962749</v>
      </c>
      <c r="D9" s="14">
        <v>315719.80948962749</v>
      </c>
      <c r="E9" s="14">
        <v>72660</v>
      </c>
    </row>
    <row r="10" spans="1:12">
      <c r="A10" s="5" t="s">
        <v>3</v>
      </c>
      <c r="B10" s="14">
        <f>+C10+'Pob legal (2)'!B10</f>
        <v>794615.18219895288</v>
      </c>
      <c r="C10" s="14">
        <f t="shared" si="0"/>
        <v>88712.182198952883</v>
      </c>
      <c r="D10" s="14">
        <v>88712.182198952883</v>
      </c>
      <c r="E10" s="14">
        <v>0</v>
      </c>
    </row>
    <row r="11" spans="1:12">
      <c r="A11" s="5" t="s">
        <v>4</v>
      </c>
      <c r="B11" s="14">
        <f>+C11+'Pob legal (2)'!B11</f>
        <v>1346800.5315126181</v>
      </c>
      <c r="C11" s="14">
        <f t="shared" si="0"/>
        <v>211359.53151261806</v>
      </c>
      <c r="D11" s="14">
        <v>30433.531512618065</v>
      </c>
      <c r="E11" s="14">
        <v>180926</v>
      </c>
    </row>
    <row r="12" spans="1:12">
      <c r="A12" s="5" t="s">
        <v>5</v>
      </c>
      <c r="B12" s="14">
        <f>+C12+'Pob legal (2)'!B12</f>
        <v>3771930.6044162153</v>
      </c>
      <c r="C12" s="14">
        <f t="shared" si="0"/>
        <v>586934.60441621544</v>
      </c>
      <c r="D12" s="14">
        <v>285285.60441621544</v>
      </c>
      <c r="E12" s="14">
        <v>301649</v>
      </c>
    </row>
    <row r="13" spans="1:12">
      <c r="A13" s="5" t="s">
        <v>6</v>
      </c>
      <c r="B13" s="14">
        <f>+C13+'Pob legal (2)'!B13</f>
        <v>831163.47483376879</v>
      </c>
      <c r="C13" s="14">
        <f t="shared" si="0"/>
        <v>42899.474833768792</v>
      </c>
      <c r="D13" s="14">
        <v>42899.474833768792</v>
      </c>
      <c r="E13" s="14">
        <v>0</v>
      </c>
    </row>
    <row r="14" spans="1:12">
      <c r="A14" s="5" t="s">
        <v>7</v>
      </c>
      <c r="B14" s="14">
        <f>+C14+'Pob legal (2)'!B14</f>
        <v>7347003.4975274447</v>
      </c>
      <c r="C14" s="14">
        <f t="shared" si="0"/>
        <v>2507602.4975274452</v>
      </c>
      <c r="D14" s="14">
        <v>617188.4975274452</v>
      </c>
      <c r="E14" s="14">
        <v>1890414</v>
      </c>
    </row>
    <row r="15" spans="1:12">
      <c r="A15" s="5" t="s">
        <v>8</v>
      </c>
      <c r="B15" s="14">
        <f>+C15+'Pob legal (2)'!B15</f>
        <v>4396391.2935655629</v>
      </c>
      <c r="C15" s="14">
        <f t="shared" si="0"/>
        <v>597239.29356556316</v>
      </c>
      <c r="D15" s="14">
        <v>349671.29356556316</v>
      </c>
      <c r="E15" s="14">
        <v>247568</v>
      </c>
    </row>
    <row r="16" spans="1:12">
      <c r="A16" s="5" t="s">
        <v>9</v>
      </c>
      <c r="B16" s="14">
        <f>+C16+'Pob legal (2)'!B16</f>
        <v>15984849.896301815</v>
      </c>
      <c r="C16" s="14">
        <f t="shared" si="0"/>
        <v>1731360.8963018148</v>
      </c>
      <c r="D16" s="14">
        <v>1621741.8963018148</v>
      </c>
      <c r="E16" s="14">
        <v>109619</v>
      </c>
    </row>
    <row r="17" spans="1:5">
      <c r="A17" s="5" t="s">
        <v>10</v>
      </c>
      <c r="B17" s="14">
        <f>+C17+'Pob legal (2)'!B17</f>
        <v>2420211.8424364068</v>
      </c>
      <c r="C17" s="14">
        <f t="shared" si="0"/>
        <v>448195.84243640688</v>
      </c>
      <c r="D17" s="14">
        <v>151712.84243640688</v>
      </c>
      <c r="E17" s="14">
        <v>296483</v>
      </c>
    </row>
    <row r="18" spans="1:5">
      <c r="A18" s="5" t="s">
        <v>11</v>
      </c>
      <c r="B18" s="14">
        <f>+C18+'Pob legal (2)'!B18</f>
        <v>6952266.3663068777</v>
      </c>
      <c r="C18" s="14">
        <f t="shared" si="0"/>
        <v>495495.3663068777</v>
      </c>
      <c r="D18" s="14">
        <v>470909.3663068777</v>
      </c>
      <c r="E18" s="14">
        <v>24586</v>
      </c>
    </row>
    <row r="19" spans="1:5">
      <c r="A19" s="5" t="s">
        <v>12</v>
      </c>
      <c r="B19" s="14">
        <f>+C19+'Pob legal (2)'!B19</f>
        <v>4127960.9108086978</v>
      </c>
      <c r="C19" s="14">
        <f t="shared" si="0"/>
        <v>596045.91080869781</v>
      </c>
      <c r="D19" s="14">
        <v>487376.91080869781</v>
      </c>
      <c r="E19" s="14">
        <v>108669</v>
      </c>
    </row>
    <row r="20" spans="1:5">
      <c r="A20" s="5" t="s">
        <v>13</v>
      </c>
      <c r="B20" s="14">
        <f>+C20+'Pob legal (2)'!B20</f>
        <v>3844357.7680457816</v>
      </c>
      <c r="C20" s="14">
        <f t="shared" si="0"/>
        <v>1045773.7680457816</v>
      </c>
      <c r="D20" s="14">
        <v>359217.76804578165</v>
      </c>
      <c r="E20" s="14">
        <v>686556</v>
      </c>
    </row>
    <row r="21" spans="1:5">
      <c r="A21" s="5" t="s">
        <v>14</v>
      </c>
      <c r="B21" s="14">
        <f>+C21+'Pob legal (2)'!B21</f>
        <v>9090330.8694064841</v>
      </c>
      <c r="C21" s="14">
        <f t="shared" si="0"/>
        <v>1215727.8694064831</v>
      </c>
      <c r="D21" s="14">
        <v>1195800.8694064831</v>
      </c>
      <c r="E21" s="14">
        <v>19927</v>
      </c>
    </row>
    <row r="22" spans="1:5">
      <c r="A22" s="5" t="s">
        <v>15</v>
      </c>
      <c r="B22" s="14">
        <f>+C22+'Pob legal (2)'!B22</f>
        <v>16553380.746216472</v>
      </c>
      <c r="C22" s="14">
        <f t="shared" si="0"/>
        <v>2719886.7462164722</v>
      </c>
      <c r="D22" s="14">
        <v>2682249.7462164722</v>
      </c>
      <c r="E22" s="14">
        <v>37637</v>
      </c>
    </row>
    <row r="23" spans="1:5">
      <c r="A23" s="5" t="s">
        <v>16</v>
      </c>
      <c r="B23" s="14">
        <f>+C23+'Pob legal (2)'!B23</f>
        <v>6352664.693955658</v>
      </c>
      <c r="C23" s="14">
        <f t="shared" si="0"/>
        <v>1952407.6939556585</v>
      </c>
      <c r="D23" s="14">
        <v>808082.69395565847</v>
      </c>
      <c r="E23" s="14">
        <v>1144325</v>
      </c>
    </row>
    <row r="24" spans="1:5">
      <c r="A24" s="5" t="s">
        <v>17</v>
      </c>
      <c r="B24" s="14">
        <f>+C24+'Pob legal (2)'!B24</f>
        <v>2134829.3498523096</v>
      </c>
      <c r="C24" s="14">
        <f t="shared" si="0"/>
        <v>209034.3498523098</v>
      </c>
      <c r="D24" s="14">
        <v>199825.3498523098</v>
      </c>
      <c r="E24" s="14">
        <v>9209</v>
      </c>
    </row>
    <row r="25" spans="1:5">
      <c r="A25" s="5" t="s">
        <v>18</v>
      </c>
      <c r="B25" s="14">
        <f>+C25+'Pob legal (2)'!B25</f>
        <v>1509159.0670668366</v>
      </c>
      <c r="C25" s="14">
        <f t="shared" si="0"/>
        <v>182594.06706683664</v>
      </c>
      <c r="D25" s="14">
        <v>23181.067066836637</v>
      </c>
      <c r="E25" s="14">
        <v>159413</v>
      </c>
    </row>
    <row r="26" spans="1:5">
      <c r="A26" s="5" t="s">
        <v>19</v>
      </c>
      <c r="B26" s="14">
        <f>+C26+'Pob legal (2)'!B26</f>
        <v>5850523.8542979518</v>
      </c>
      <c r="C26" s="14">
        <f t="shared" si="0"/>
        <v>494463.85429795214</v>
      </c>
      <c r="D26" s="14">
        <v>486809.85429795214</v>
      </c>
      <c r="E26" s="14">
        <v>7654</v>
      </c>
    </row>
    <row r="27" spans="1:5">
      <c r="A27" s="5" t="s">
        <v>20</v>
      </c>
      <c r="B27" s="14">
        <f>+C27+'Pob legal (2)'!B27</f>
        <v>5735023.9467483424</v>
      </c>
      <c r="C27" s="14">
        <f t="shared" si="0"/>
        <v>1828494.9467483428</v>
      </c>
      <c r="D27" s="14">
        <v>363765.94674834283</v>
      </c>
      <c r="E27" s="14">
        <v>1464729</v>
      </c>
    </row>
    <row r="28" spans="1:5">
      <c r="A28" s="5" t="s">
        <v>21</v>
      </c>
      <c r="B28" s="14">
        <f>+C28+'Pob legal (2)'!B28</f>
        <v>8126972.9696527012</v>
      </c>
      <c r="C28" s="14">
        <f t="shared" si="0"/>
        <v>2473634.9696527007</v>
      </c>
      <c r="D28" s="14">
        <v>1241679.9696527007</v>
      </c>
      <c r="E28" s="14">
        <v>1231955</v>
      </c>
    </row>
    <row r="29" spans="1:5">
      <c r="A29" s="5" t="s">
        <v>22</v>
      </c>
      <c r="B29" s="14">
        <f>+C29+'Pob legal (2)'!B29</f>
        <v>2557443.2428456275</v>
      </c>
      <c r="C29" s="14">
        <f t="shared" si="0"/>
        <v>178882.24284562725</v>
      </c>
      <c r="D29" s="14">
        <v>168630.24284562725</v>
      </c>
      <c r="E29" s="14">
        <v>10252</v>
      </c>
    </row>
    <row r="30" spans="1:5">
      <c r="A30" s="5" t="s">
        <v>23</v>
      </c>
      <c r="B30" s="14">
        <f>+C30+'Pob legal (2)'!B30</f>
        <v>1666100.1696217563</v>
      </c>
      <c r="C30" s="14">
        <f t="shared" si="0"/>
        <v>94249.169621756184</v>
      </c>
      <c r="D30" s="14">
        <v>94249.169621756184</v>
      </c>
      <c r="E30" s="14">
        <v>0</v>
      </c>
    </row>
    <row r="31" spans="1:5">
      <c r="A31" s="5" t="s">
        <v>24</v>
      </c>
      <c r="B31" s="14">
        <f>+C31+'Pob legal (2)'!B31</f>
        <v>3916476.4185889591</v>
      </c>
      <c r="C31" s="14">
        <f t="shared" si="0"/>
        <v>846510.41858895915</v>
      </c>
      <c r="D31" s="14">
        <v>173077.41858895915</v>
      </c>
      <c r="E31" s="14">
        <v>673433</v>
      </c>
    </row>
    <row r="32" spans="1:5">
      <c r="A32" s="5" t="s">
        <v>25</v>
      </c>
      <c r="B32" s="14">
        <f>+C32+'Pob legal (2)'!B32</f>
        <v>3985196.0477080229</v>
      </c>
      <c r="C32" s="14">
        <f t="shared" si="0"/>
        <v>647313.04770802276</v>
      </c>
      <c r="D32" s="14">
        <v>324198.04770802276</v>
      </c>
      <c r="E32" s="14">
        <v>323115</v>
      </c>
    </row>
    <row r="33" spans="1:5">
      <c r="A33" s="5" t="s">
        <v>26</v>
      </c>
      <c r="B33" s="14">
        <f>+C33+'Pob legal (2)'!B33</f>
        <v>3107039.7478032513</v>
      </c>
      <c r="C33" s="14">
        <f t="shared" si="0"/>
        <v>347673.74780325103</v>
      </c>
      <c r="D33" s="14">
        <v>333961.74780325103</v>
      </c>
      <c r="E33" s="14">
        <v>13712</v>
      </c>
    </row>
    <row r="34" spans="1:5">
      <c r="A34" s="5" t="s">
        <v>27</v>
      </c>
      <c r="B34" s="14">
        <f>+C34+'Pob legal (2)'!B34</f>
        <v>2737454.1833932437</v>
      </c>
      <c r="C34" s="14">
        <f t="shared" si="0"/>
        <v>49351.183393243467</v>
      </c>
      <c r="D34" s="14">
        <v>49351.183393243467</v>
      </c>
      <c r="E34" s="14">
        <v>0</v>
      </c>
    </row>
    <row r="35" spans="1:5">
      <c r="A35" s="5" t="s">
        <v>28</v>
      </c>
      <c r="B35" s="14">
        <f>+C35+'Pob legal (2)'!B35</f>
        <v>4365021.0417922083</v>
      </c>
      <c r="C35" s="14">
        <f t="shared" si="0"/>
        <v>506512.0417922081</v>
      </c>
      <c r="D35" s="14">
        <v>266267.0417922081</v>
      </c>
      <c r="E35" s="14">
        <v>240245</v>
      </c>
    </row>
    <row r="36" spans="1:5">
      <c r="A36" s="5" t="s">
        <v>29</v>
      </c>
      <c r="B36" s="14">
        <f>+C36+'Pob legal (2)'!B36</f>
        <v>1416412.0531183456</v>
      </c>
      <c r="C36" s="14">
        <f t="shared" si="0"/>
        <v>69664.053118345561</v>
      </c>
      <c r="D36" s="14">
        <v>43077.053118345561</v>
      </c>
      <c r="E36" s="14">
        <v>26587</v>
      </c>
    </row>
    <row r="37" spans="1:5">
      <c r="A37" s="5" t="s">
        <v>30</v>
      </c>
      <c r="B37" s="14">
        <f>+C37+'Pob legal (2)'!B37</f>
        <v>10715403.203223407</v>
      </c>
      <c r="C37" s="14">
        <f t="shared" si="0"/>
        <v>2788129.2032234082</v>
      </c>
      <c r="D37" s="14">
        <v>1109066.2032234082</v>
      </c>
      <c r="E37" s="14">
        <v>1679063</v>
      </c>
    </row>
    <row r="38" spans="1:5">
      <c r="A38" s="5" t="s">
        <v>31</v>
      </c>
      <c r="B38" s="14">
        <f>+C38+'Pob legal (2)'!B38</f>
        <v>2693435.496376669</v>
      </c>
      <c r="C38" s="14">
        <f t="shared" si="0"/>
        <v>590944.49637666915</v>
      </c>
      <c r="D38" s="14">
        <v>129060.49637666915</v>
      </c>
      <c r="E38" s="14">
        <v>461884</v>
      </c>
    </row>
    <row r="39" spans="1:5">
      <c r="A39" s="5" t="s">
        <v>32</v>
      </c>
      <c r="B39" s="14">
        <f>+C39+'Pob legal (2)'!B39</f>
        <v>2380743.4712743768</v>
      </c>
      <c r="C39" s="14">
        <f t="shared" si="0"/>
        <v>588721.47127437708</v>
      </c>
      <c r="D39" s="14">
        <v>154316.47127437708</v>
      </c>
      <c r="E39" s="14">
        <v>434405</v>
      </c>
    </row>
    <row r="40" spans="1:5">
      <c r="A40" s="10"/>
      <c r="B40" s="10"/>
      <c r="C40" s="10"/>
      <c r="D40" s="117"/>
      <c r="E40" s="118"/>
    </row>
    <row r="41" spans="1:5">
      <c r="A41" s="17"/>
      <c r="B41" s="17"/>
      <c r="C41" s="17"/>
      <c r="D41" s="140"/>
      <c r="E41" s="129"/>
    </row>
    <row r="42" spans="1:5">
      <c r="A42" s="30" t="s">
        <v>58</v>
      </c>
      <c r="B42" s="25"/>
    </row>
    <row r="43" spans="1:5" ht="15" customHeight="1">
      <c r="A43" s="66"/>
      <c r="B43" s="66"/>
      <c r="C43" s="66"/>
      <c r="D43" s="66"/>
      <c r="E43" s="66"/>
    </row>
    <row r="44" spans="1:5" ht="15" customHeight="1">
      <c r="A44" s="66"/>
      <c r="B44" s="66"/>
      <c r="C44" s="66"/>
      <c r="D44" s="66"/>
      <c r="E44" s="66"/>
    </row>
    <row r="45" spans="1:5" ht="15">
      <c r="C45" s="119"/>
    </row>
    <row r="46" spans="1:5" ht="15">
      <c r="A46" s="26"/>
    </row>
    <row r="47" spans="1:5" ht="15">
      <c r="A47" s="26"/>
    </row>
    <row r="48" spans="1:5" ht="15">
      <c r="A48" s="26"/>
    </row>
    <row r="49" spans="1:1" ht="15">
      <c r="A49" s="26"/>
    </row>
    <row r="50" spans="1:1" ht="15">
      <c r="A50" s="26"/>
    </row>
    <row r="51" spans="1:1" ht="15">
      <c r="A51" s="26"/>
    </row>
    <row r="52" spans="1:1" ht="15">
      <c r="A52" s="26"/>
    </row>
    <row r="53" spans="1:1">
      <c r="A53"/>
    </row>
    <row r="54" spans="1:1">
      <c r="A54"/>
    </row>
    <row r="55" spans="1:1">
      <c r="A55" s="27"/>
    </row>
  </sheetData>
  <mergeCells count="3">
    <mergeCell ref="A3:A4"/>
    <mergeCell ref="B3:B4"/>
    <mergeCell ref="C3:E3"/>
  </mergeCells>
  <phoneticPr fontId="3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7"/>
  <sheetViews>
    <sheetView topLeftCell="A25" zoomScaleNormal="100" workbookViewId="0">
      <selection activeCell="A46" sqref="A46:I47"/>
    </sheetView>
  </sheetViews>
  <sheetFormatPr baseColWidth="10" defaultColWidth="9.140625" defaultRowHeight="12.75"/>
  <cols>
    <col min="1" max="1" width="22.42578125" style="8" customWidth="1"/>
    <col min="2" max="2" width="11.28515625" style="8" customWidth="1"/>
    <col min="3" max="3" width="10" style="112" bestFit="1" customWidth="1"/>
    <col min="4" max="4" width="11.5703125" style="112" customWidth="1"/>
    <col min="5" max="5" width="8.28515625" style="112" bestFit="1" customWidth="1"/>
    <col min="6" max="6" width="10.42578125" style="8" customWidth="1"/>
    <col min="7" max="7" width="8.28515625" style="112" bestFit="1" customWidth="1"/>
    <col min="8" max="8" width="13.5703125" style="74" customWidth="1"/>
    <col min="9" max="9" width="10" style="112" customWidth="1"/>
    <col min="10" max="10" width="11.140625" style="8" customWidth="1"/>
    <col min="11" max="16384" width="9.140625" style="8"/>
  </cols>
  <sheetData>
    <row r="1" spans="1:10" ht="15">
      <c r="A1" s="6" t="s">
        <v>69</v>
      </c>
      <c r="B1" s="7"/>
      <c r="I1" s="9"/>
    </row>
    <row r="2" spans="1:10">
      <c r="A2" s="10"/>
      <c r="B2" s="65"/>
      <c r="C2" s="65"/>
      <c r="D2" s="65"/>
      <c r="E2" s="65"/>
      <c r="F2" s="65"/>
      <c r="G2" s="65"/>
      <c r="H2" s="120"/>
      <c r="I2" s="65"/>
    </row>
    <row r="3" spans="1:10" s="6" customFormat="1" ht="12.75" customHeight="1">
      <c r="A3" s="150" t="s">
        <v>33</v>
      </c>
      <c r="B3" s="155" t="s">
        <v>88</v>
      </c>
      <c r="C3" s="155"/>
      <c r="D3" s="155"/>
      <c r="E3" s="155"/>
      <c r="F3" s="155"/>
      <c r="G3" s="155"/>
      <c r="H3" s="155"/>
      <c r="I3" s="155"/>
      <c r="J3" s="8"/>
    </row>
    <row r="4" spans="1:10" s="6" customFormat="1" ht="22.5">
      <c r="A4" s="151"/>
      <c r="B4" s="12" t="s">
        <v>37</v>
      </c>
      <c r="C4" s="99" t="s">
        <v>39</v>
      </c>
      <c r="D4" s="99" t="s">
        <v>47</v>
      </c>
      <c r="E4" s="99" t="s">
        <v>40</v>
      </c>
      <c r="F4" s="121" t="s">
        <v>60</v>
      </c>
      <c r="G4" s="99" t="s">
        <v>42</v>
      </c>
      <c r="H4" s="99" t="s">
        <v>73</v>
      </c>
      <c r="I4" s="99" t="s">
        <v>45</v>
      </c>
      <c r="J4" s="8"/>
    </row>
    <row r="5" spans="1:10">
      <c r="F5" s="1"/>
    </row>
    <row r="6" spans="1:10">
      <c r="A6" s="3" t="s">
        <v>34</v>
      </c>
      <c r="B6" s="23">
        <f>SUM(C6:I6)</f>
        <v>126381490</v>
      </c>
      <c r="C6" s="23">
        <f t="shared" ref="C6:I6" si="0">SUM(C8:C40)</f>
        <v>57475897</v>
      </c>
      <c r="D6" s="23">
        <f>SUM(D8:D40)</f>
        <v>12449609</v>
      </c>
      <c r="E6" s="23">
        <f t="shared" si="0"/>
        <v>755346</v>
      </c>
      <c r="F6" s="23">
        <v>831621</v>
      </c>
      <c r="G6" s="23">
        <f t="shared" si="0"/>
        <v>278904</v>
      </c>
      <c r="H6" s="23">
        <f>SUM(H8:H40)</f>
        <v>1682102</v>
      </c>
      <c r="I6" s="23">
        <f t="shared" si="0"/>
        <v>52908011</v>
      </c>
    </row>
    <row r="7" spans="1:10">
      <c r="A7" s="1"/>
      <c r="B7" s="14"/>
      <c r="C7" s="122"/>
      <c r="E7" s="14"/>
      <c r="F7" s="14"/>
      <c r="G7" s="14"/>
      <c r="H7" s="67"/>
      <c r="I7" s="14"/>
    </row>
    <row r="8" spans="1:10">
      <c r="A8" s="5" t="s">
        <v>1</v>
      </c>
      <c r="B8" s="14">
        <f>SUM(C8:I8)</f>
        <v>1455900</v>
      </c>
      <c r="C8" s="123">
        <v>809480</v>
      </c>
      <c r="D8" s="14">
        <v>139890</v>
      </c>
      <c r="E8" s="14">
        <v>1295</v>
      </c>
      <c r="F8" s="141"/>
      <c r="G8" s="14">
        <v>0</v>
      </c>
      <c r="H8" s="67"/>
      <c r="I8" s="67">
        <v>505235</v>
      </c>
    </row>
    <row r="9" spans="1:10">
      <c r="A9" s="5" t="s">
        <v>2</v>
      </c>
      <c r="B9" s="14">
        <f t="shared" ref="B9:B40" si="1">SUM(C9:I9)</f>
        <v>3511894</v>
      </c>
      <c r="C9" s="123">
        <v>2044376</v>
      </c>
      <c r="D9" s="14">
        <v>167144</v>
      </c>
      <c r="E9" s="14">
        <v>2884</v>
      </c>
      <c r="F9" s="141"/>
      <c r="G9" s="14">
        <v>6166</v>
      </c>
      <c r="H9" s="67">
        <v>141301</v>
      </c>
      <c r="I9" s="67">
        <v>1150023</v>
      </c>
    </row>
    <row r="10" spans="1:10">
      <c r="A10" s="5" t="s">
        <v>3</v>
      </c>
      <c r="B10" s="14">
        <f t="shared" si="1"/>
        <v>705903</v>
      </c>
      <c r="C10" s="123">
        <v>361521</v>
      </c>
      <c r="D10" s="14">
        <v>132773</v>
      </c>
      <c r="E10" s="14">
        <v>494</v>
      </c>
      <c r="F10" s="141"/>
      <c r="G10" s="14">
        <v>5889</v>
      </c>
      <c r="H10" s="67"/>
      <c r="I10" s="67">
        <v>205226</v>
      </c>
    </row>
    <row r="11" spans="1:10">
      <c r="A11" s="5" t="s">
        <v>4</v>
      </c>
      <c r="B11" s="14">
        <f t="shared" si="1"/>
        <v>1135441</v>
      </c>
      <c r="C11" s="123">
        <v>517827</v>
      </c>
      <c r="D11" s="14">
        <v>100087</v>
      </c>
      <c r="E11" s="14">
        <v>28166</v>
      </c>
      <c r="F11" s="141"/>
      <c r="G11" s="14">
        <v>12315</v>
      </c>
      <c r="H11" s="67"/>
      <c r="I11" s="67">
        <v>477046</v>
      </c>
    </row>
    <row r="12" spans="1:10">
      <c r="A12" s="5" t="s">
        <v>5</v>
      </c>
      <c r="B12" s="14">
        <f t="shared" si="1"/>
        <v>3184996</v>
      </c>
      <c r="C12" s="123">
        <v>2189794</v>
      </c>
      <c r="D12" s="14">
        <v>307094</v>
      </c>
      <c r="E12" s="14">
        <v>1845</v>
      </c>
      <c r="F12" s="141"/>
      <c r="G12" s="14">
        <v>0</v>
      </c>
      <c r="H12" s="67"/>
      <c r="I12" s="67">
        <v>686263</v>
      </c>
    </row>
    <row r="13" spans="1:10">
      <c r="A13" s="5" t="s">
        <v>6</v>
      </c>
      <c r="B13" s="14">
        <f t="shared" si="1"/>
        <v>788264</v>
      </c>
      <c r="C13" s="123">
        <v>392210</v>
      </c>
      <c r="D13" s="14">
        <v>81150</v>
      </c>
      <c r="E13" s="14">
        <v>1514</v>
      </c>
      <c r="F13" s="141"/>
      <c r="G13" s="14">
        <v>14354</v>
      </c>
      <c r="H13" s="67"/>
      <c r="I13" s="67">
        <v>299036</v>
      </c>
    </row>
    <row r="14" spans="1:10">
      <c r="A14" s="5" t="s">
        <v>7</v>
      </c>
      <c r="B14" s="14">
        <f t="shared" si="1"/>
        <v>4839401</v>
      </c>
      <c r="C14" s="123">
        <v>1000606</v>
      </c>
      <c r="D14" s="14">
        <v>314830</v>
      </c>
      <c r="E14" s="14">
        <v>10225</v>
      </c>
      <c r="F14" s="141"/>
      <c r="G14" s="14">
        <v>12183</v>
      </c>
      <c r="H14" s="67">
        <v>86790</v>
      </c>
      <c r="I14" s="67">
        <v>3414767</v>
      </c>
    </row>
    <row r="15" spans="1:10">
      <c r="A15" s="5" t="s">
        <v>8</v>
      </c>
      <c r="B15" s="14">
        <f t="shared" si="1"/>
        <v>3799152</v>
      </c>
      <c r="C15" s="123">
        <v>2242096</v>
      </c>
      <c r="D15" s="14">
        <v>316659</v>
      </c>
      <c r="E15" s="14">
        <v>4968</v>
      </c>
      <c r="F15" s="141"/>
      <c r="G15" s="14">
        <v>0</v>
      </c>
      <c r="H15" s="67"/>
      <c r="I15" s="67">
        <v>1235429</v>
      </c>
    </row>
    <row r="16" spans="1:10">
      <c r="A16" s="5" t="s">
        <v>9</v>
      </c>
      <c r="B16" s="14">
        <f t="shared" si="1"/>
        <v>14253489</v>
      </c>
      <c r="C16" s="123">
        <v>8396096</v>
      </c>
      <c r="D16" s="14">
        <v>3212847</v>
      </c>
      <c r="E16" s="14">
        <v>73696</v>
      </c>
      <c r="F16" s="141"/>
      <c r="G16" s="14">
        <v>50434</v>
      </c>
      <c r="H16" s="67">
        <v>40326</v>
      </c>
      <c r="I16" s="67">
        <v>2480090</v>
      </c>
    </row>
    <row r="17" spans="1:9">
      <c r="A17" s="5" t="s">
        <v>10</v>
      </c>
      <c r="B17" s="14">
        <f t="shared" si="1"/>
        <v>1972016</v>
      </c>
      <c r="C17" s="123">
        <v>902309</v>
      </c>
      <c r="D17" s="14">
        <v>336769</v>
      </c>
      <c r="E17" s="14">
        <v>1736</v>
      </c>
      <c r="F17" s="141"/>
      <c r="G17" s="14">
        <v>0</v>
      </c>
      <c r="H17" s="67"/>
      <c r="I17" s="67">
        <v>731202</v>
      </c>
    </row>
    <row r="18" spans="1:9">
      <c r="A18" s="5" t="s">
        <v>11</v>
      </c>
      <c r="B18" s="14">
        <f t="shared" si="1"/>
        <v>6456771</v>
      </c>
      <c r="C18" s="123">
        <v>2882494</v>
      </c>
      <c r="D18" s="14">
        <v>426656</v>
      </c>
      <c r="E18" s="14">
        <v>34227</v>
      </c>
      <c r="F18" s="141"/>
      <c r="G18" s="14">
        <v>0</v>
      </c>
      <c r="H18" s="67"/>
      <c r="I18" s="67">
        <v>3113394</v>
      </c>
    </row>
    <row r="19" spans="1:9">
      <c r="A19" s="5" t="s">
        <v>12</v>
      </c>
      <c r="B19" s="14">
        <f t="shared" si="1"/>
        <v>3531915</v>
      </c>
      <c r="C19" s="123">
        <v>767225</v>
      </c>
      <c r="D19" s="14">
        <v>522628</v>
      </c>
      <c r="E19" s="14">
        <v>1111</v>
      </c>
      <c r="F19" s="141"/>
      <c r="G19" s="14">
        <v>17481</v>
      </c>
      <c r="H19" s="67"/>
      <c r="I19" s="67">
        <v>2223470</v>
      </c>
    </row>
    <row r="20" spans="1:9">
      <c r="A20" s="5" t="s">
        <v>13</v>
      </c>
      <c r="B20" s="14">
        <f t="shared" si="1"/>
        <v>2798584</v>
      </c>
      <c r="C20" s="123">
        <v>911233</v>
      </c>
      <c r="D20" s="14">
        <v>286791</v>
      </c>
      <c r="E20" s="14">
        <v>20234</v>
      </c>
      <c r="F20" s="141"/>
      <c r="G20" s="14">
        <v>0</v>
      </c>
      <c r="H20" s="67"/>
      <c r="I20" s="67">
        <v>1580326</v>
      </c>
    </row>
    <row r="21" spans="1:9">
      <c r="A21" s="5" t="s">
        <v>14</v>
      </c>
      <c r="B21" s="14">
        <f t="shared" si="1"/>
        <v>7874603</v>
      </c>
      <c r="C21" s="123">
        <v>4692474</v>
      </c>
      <c r="D21" s="14">
        <v>401627</v>
      </c>
      <c r="E21" s="14">
        <v>5199</v>
      </c>
      <c r="F21" s="141"/>
      <c r="G21" s="14">
        <v>2417</v>
      </c>
      <c r="H21" s="67"/>
      <c r="I21" s="67">
        <v>2772886</v>
      </c>
    </row>
    <row r="22" spans="1:9">
      <c r="A22" s="5" t="s">
        <v>15</v>
      </c>
      <c r="B22" s="14">
        <f t="shared" si="1"/>
        <v>13833494</v>
      </c>
      <c r="C22" s="123">
        <v>5074359</v>
      </c>
      <c r="D22" s="14">
        <v>1102056</v>
      </c>
      <c r="E22" s="14">
        <v>19759</v>
      </c>
      <c r="F22" s="141"/>
      <c r="G22" s="14">
        <v>0</v>
      </c>
      <c r="H22" s="67">
        <f>1024971</f>
        <v>1024971</v>
      </c>
      <c r="I22" s="67">
        <v>6612349</v>
      </c>
    </row>
    <row r="23" spans="1:9">
      <c r="A23" s="5" t="s">
        <v>16</v>
      </c>
      <c r="B23" s="14">
        <f t="shared" si="1"/>
        <v>4400257</v>
      </c>
      <c r="C23" s="123">
        <v>1598778</v>
      </c>
      <c r="D23" s="14">
        <v>426846</v>
      </c>
      <c r="E23" s="14">
        <v>3064</v>
      </c>
      <c r="F23" s="141"/>
      <c r="G23" s="14">
        <v>14130</v>
      </c>
      <c r="H23" s="67"/>
      <c r="I23" s="67">
        <v>2357439</v>
      </c>
    </row>
    <row r="24" spans="1:9">
      <c r="A24" s="5" t="s">
        <v>17</v>
      </c>
      <c r="B24" s="14">
        <f t="shared" si="1"/>
        <v>1925795</v>
      </c>
      <c r="C24" s="123">
        <v>746225</v>
      </c>
      <c r="D24" s="14">
        <v>216134</v>
      </c>
      <c r="E24" s="14">
        <v>1606</v>
      </c>
      <c r="F24" s="141"/>
      <c r="G24" s="14">
        <v>0</v>
      </c>
      <c r="H24" s="67"/>
      <c r="I24" s="67">
        <v>961830</v>
      </c>
    </row>
    <row r="25" spans="1:9">
      <c r="A25" s="5" t="s">
        <v>18</v>
      </c>
      <c r="B25" s="14">
        <f t="shared" si="1"/>
        <v>1326565</v>
      </c>
      <c r="C25" s="123">
        <v>504765</v>
      </c>
      <c r="D25" s="14">
        <v>179788</v>
      </c>
      <c r="E25" s="14">
        <v>401</v>
      </c>
      <c r="F25" s="141"/>
      <c r="G25" s="14">
        <v>2445</v>
      </c>
      <c r="H25" s="67"/>
      <c r="I25" s="67">
        <v>639166</v>
      </c>
    </row>
    <row r="26" spans="1:9">
      <c r="A26" s="5" t="s">
        <v>19</v>
      </c>
      <c r="B26" s="14">
        <f t="shared" si="1"/>
        <v>5356060</v>
      </c>
      <c r="C26" s="123">
        <v>3868716</v>
      </c>
      <c r="D26" s="14">
        <v>249430</v>
      </c>
      <c r="E26" s="14">
        <v>25474</v>
      </c>
      <c r="F26" s="141"/>
      <c r="G26" s="14">
        <v>0</v>
      </c>
      <c r="H26" s="67">
        <v>58544</v>
      </c>
      <c r="I26" s="67">
        <v>1153896</v>
      </c>
    </row>
    <row r="27" spans="1:9">
      <c r="A27" s="5" t="s">
        <v>20</v>
      </c>
      <c r="B27" s="14">
        <f t="shared" si="1"/>
        <v>3906529</v>
      </c>
      <c r="C27" s="123">
        <v>822969</v>
      </c>
      <c r="D27" s="14">
        <v>397221</v>
      </c>
      <c r="E27" s="14">
        <v>28353</v>
      </c>
      <c r="F27" s="141"/>
      <c r="G27" s="14">
        <v>23237</v>
      </c>
      <c r="H27" s="67"/>
      <c r="I27" s="67">
        <v>2634749</v>
      </c>
    </row>
    <row r="28" spans="1:9">
      <c r="A28" s="5" t="s">
        <v>21</v>
      </c>
      <c r="B28" s="14">
        <f t="shared" si="1"/>
        <v>5653338</v>
      </c>
      <c r="C28" s="123">
        <v>1913933</v>
      </c>
      <c r="D28" s="14">
        <v>352593</v>
      </c>
      <c r="E28" s="14">
        <v>15478</v>
      </c>
      <c r="F28" s="141"/>
      <c r="G28" s="14">
        <v>0</v>
      </c>
      <c r="H28" s="67">
        <v>230170</v>
      </c>
      <c r="I28" s="67">
        <v>3141164</v>
      </c>
    </row>
    <row r="29" spans="1:9">
      <c r="A29" s="5" t="s">
        <v>22</v>
      </c>
      <c r="B29" s="14">
        <f t="shared" si="1"/>
        <v>2378561</v>
      </c>
      <c r="C29" s="123">
        <v>1392697</v>
      </c>
      <c r="D29" s="14">
        <v>132075</v>
      </c>
      <c r="E29" s="14">
        <v>3352</v>
      </c>
      <c r="F29" s="141"/>
      <c r="G29" s="14">
        <v>0</v>
      </c>
      <c r="H29" s="67"/>
      <c r="I29" s="67">
        <v>850437</v>
      </c>
    </row>
    <row r="30" spans="1:9">
      <c r="A30" s="5" t="s">
        <v>23</v>
      </c>
      <c r="B30" s="14">
        <f t="shared" si="1"/>
        <v>1571851</v>
      </c>
      <c r="C30" s="123">
        <v>814123</v>
      </c>
      <c r="D30" s="14">
        <v>143662</v>
      </c>
      <c r="E30" s="14">
        <v>0</v>
      </c>
      <c r="F30" s="141"/>
      <c r="G30" s="14">
        <v>9315</v>
      </c>
      <c r="H30" s="67"/>
      <c r="I30" s="67">
        <v>604751</v>
      </c>
    </row>
    <row r="31" spans="1:9">
      <c r="A31" s="5" t="s">
        <v>24</v>
      </c>
      <c r="B31" s="14">
        <f t="shared" si="1"/>
        <v>3069966</v>
      </c>
      <c r="C31" s="123">
        <v>1336303</v>
      </c>
      <c r="D31" s="14">
        <v>294788</v>
      </c>
      <c r="E31" s="14">
        <v>5780</v>
      </c>
      <c r="F31" s="141"/>
      <c r="G31" s="14">
        <v>0</v>
      </c>
      <c r="H31" s="67"/>
      <c r="I31" s="67">
        <v>1433095</v>
      </c>
    </row>
    <row r="32" spans="1:9">
      <c r="A32" s="5" t="s">
        <v>25</v>
      </c>
      <c r="B32" s="14">
        <f t="shared" si="1"/>
        <v>3337883</v>
      </c>
      <c r="C32" s="123">
        <v>1734077</v>
      </c>
      <c r="D32" s="14">
        <v>389036</v>
      </c>
      <c r="E32" s="14">
        <v>4334</v>
      </c>
      <c r="F32" s="141"/>
      <c r="G32" s="14">
        <v>9317</v>
      </c>
      <c r="H32" s="67">
        <v>100000</v>
      </c>
      <c r="I32" s="67">
        <v>1101119</v>
      </c>
    </row>
    <row r="33" spans="1:9">
      <c r="A33" s="5" t="s">
        <v>26</v>
      </c>
      <c r="B33" s="14">
        <f t="shared" si="1"/>
        <v>2759366</v>
      </c>
      <c r="C33" s="123">
        <v>1630813</v>
      </c>
      <c r="D33" s="14">
        <v>258039</v>
      </c>
      <c r="E33" s="14">
        <v>5042</v>
      </c>
      <c r="F33" s="141"/>
      <c r="G33" s="14">
        <v>7152</v>
      </c>
      <c r="H33" s="67"/>
      <c r="I33" s="67">
        <v>858320</v>
      </c>
    </row>
    <row r="34" spans="1:9">
      <c r="A34" s="5" t="s">
        <v>27</v>
      </c>
      <c r="B34" s="14">
        <f t="shared" si="1"/>
        <v>2688103</v>
      </c>
      <c r="C34" s="123">
        <v>835332</v>
      </c>
      <c r="D34" s="14">
        <v>177432</v>
      </c>
      <c r="E34" s="14">
        <v>115523</v>
      </c>
      <c r="F34" s="141"/>
      <c r="G34" s="14">
        <v>3978</v>
      </c>
      <c r="H34" s="67"/>
      <c r="I34" s="67">
        <v>1555838</v>
      </c>
    </row>
    <row r="35" spans="1:9">
      <c r="A35" s="5" t="s">
        <v>28</v>
      </c>
      <c r="B35" s="14">
        <f t="shared" si="1"/>
        <v>3858509</v>
      </c>
      <c r="C35" s="123">
        <v>1957084</v>
      </c>
      <c r="D35" s="14">
        <v>401530</v>
      </c>
      <c r="E35" s="14">
        <v>102123</v>
      </c>
      <c r="F35" s="141"/>
      <c r="G35" s="14">
        <v>13408</v>
      </c>
      <c r="H35" s="67"/>
      <c r="I35" s="67">
        <v>1384364</v>
      </c>
    </row>
    <row r="36" spans="1:9">
      <c r="A36" s="5" t="s">
        <v>29</v>
      </c>
      <c r="B36" s="14">
        <f t="shared" si="1"/>
        <v>1346748</v>
      </c>
      <c r="C36" s="123">
        <v>366816</v>
      </c>
      <c r="D36" s="14">
        <v>124214</v>
      </c>
      <c r="E36" s="14">
        <v>582</v>
      </c>
      <c r="F36" s="141"/>
      <c r="G36" s="14">
        <v>0</v>
      </c>
      <c r="H36" s="67"/>
      <c r="I36" s="67">
        <v>855136</v>
      </c>
    </row>
    <row r="37" spans="1:9">
      <c r="A37" s="5" t="s">
        <v>30</v>
      </c>
      <c r="B37" s="14">
        <f t="shared" si="1"/>
        <v>7927274</v>
      </c>
      <c r="C37" s="123">
        <v>2996843</v>
      </c>
      <c r="D37" s="14">
        <v>515690</v>
      </c>
      <c r="E37" s="14">
        <v>231290</v>
      </c>
      <c r="F37" s="141"/>
      <c r="G37" s="14">
        <v>70434</v>
      </c>
      <c r="H37" s="67"/>
      <c r="I37" s="67">
        <v>4113017</v>
      </c>
    </row>
    <row r="38" spans="1:9">
      <c r="A38" s="5" t="s">
        <v>31</v>
      </c>
      <c r="B38" s="14">
        <f t="shared" si="1"/>
        <v>2102491</v>
      </c>
      <c r="C38" s="123">
        <v>989785</v>
      </c>
      <c r="D38" s="14">
        <v>171769</v>
      </c>
      <c r="E38" s="14">
        <v>4945</v>
      </c>
      <c r="F38" s="141"/>
      <c r="G38" s="14">
        <v>4249</v>
      </c>
      <c r="H38" s="67"/>
      <c r="I38" s="67">
        <v>931743</v>
      </c>
    </row>
    <row r="39" spans="1:9">
      <c r="A39" s="5" t="s">
        <v>32</v>
      </c>
      <c r="B39" s="14">
        <f t="shared" si="1"/>
        <v>1792022</v>
      </c>
      <c r="C39" s="123">
        <v>782538</v>
      </c>
      <c r="D39" s="14">
        <v>163633</v>
      </c>
      <c r="E39" s="14">
        <v>646</v>
      </c>
      <c r="F39" s="141"/>
      <c r="G39" s="14">
        <v>0</v>
      </c>
      <c r="H39" s="67"/>
      <c r="I39" s="67">
        <v>845205</v>
      </c>
    </row>
    <row r="40" spans="1:9">
      <c r="A40" s="5" t="s">
        <v>49</v>
      </c>
      <c r="B40" s="14">
        <f t="shared" si="1"/>
        <v>6728</v>
      </c>
      <c r="C40" s="14"/>
      <c r="D40" s="14">
        <v>6728</v>
      </c>
      <c r="E40" s="14"/>
      <c r="F40" s="141"/>
      <c r="G40" s="14"/>
      <c r="H40" s="67"/>
      <c r="I40" s="14"/>
    </row>
    <row r="41" spans="1:9">
      <c r="A41" s="63"/>
      <c r="B41" s="43"/>
      <c r="C41" s="43"/>
      <c r="D41" s="118"/>
      <c r="E41" s="43"/>
      <c r="F41" s="43"/>
      <c r="G41" s="43"/>
      <c r="H41" s="79"/>
      <c r="I41" s="43"/>
    </row>
    <row r="42" spans="1:9">
      <c r="B42" s="16"/>
      <c r="C42" s="125"/>
      <c r="D42" s="125"/>
      <c r="E42" s="125"/>
      <c r="F42" s="16"/>
      <c r="G42" s="125"/>
      <c r="H42" s="126"/>
    </row>
    <row r="43" spans="1:9">
      <c r="A43" s="30" t="s">
        <v>58</v>
      </c>
      <c r="I43" s="28"/>
    </row>
    <row r="44" spans="1:9">
      <c r="A44" s="30" t="s">
        <v>59</v>
      </c>
      <c r="I44" s="28"/>
    </row>
    <row r="45" spans="1:9">
      <c r="A45" s="29" t="s">
        <v>63</v>
      </c>
    </row>
    <row r="46" spans="1:9">
      <c r="A46" s="156" t="s">
        <v>91</v>
      </c>
      <c r="B46" s="156"/>
      <c r="C46" s="156"/>
      <c r="D46" s="156"/>
      <c r="E46" s="156"/>
      <c r="F46" s="156"/>
      <c r="G46" s="156"/>
      <c r="H46" s="156"/>
      <c r="I46" s="156"/>
    </row>
    <row r="47" spans="1:9">
      <c r="A47" s="156"/>
      <c r="B47" s="156"/>
      <c r="C47" s="156"/>
      <c r="D47" s="156"/>
      <c r="E47" s="156"/>
      <c r="F47" s="156"/>
      <c r="G47" s="156"/>
      <c r="H47" s="156"/>
      <c r="I47" s="156"/>
    </row>
  </sheetData>
  <mergeCells count="3">
    <mergeCell ref="A3:A4"/>
    <mergeCell ref="B3:I3"/>
    <mergeCell ref="A46:I47"/>
  </mergeCells>
  <phoneticPr fontId="3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72"/>
  <sheetViews>
    <sheetView workbookViewId="0">
      <selection activeCell="A52" sqref="A52"/>
    </sheetView>
  </sheetViews>
  <sheetFormatPr baseColWidth="10" defaultColWidth="9.140625" defaultRowHeight="12.75"/>
  <cols>
    <col min="1" max="1" width="22.7109375" style="8" customWidth="1"/>
    <col min="2" max="2" width="9.7109375" style="8" customWidth="1"/>
    <col min="3" max="3" width="9.7109375" style="112" customWidth="1"/>
    <col min="4" max="4" width="9.28515625" style="112" customWidth="1"/>
    <col min="5" max="5" width="8.5703125" style="112" customWidth="1"/>
    <col min="6" max="6" width="8.7109375" style="112" customWidth="1"/>
    <col min="7" max="7" width="9.140625" style="112" customWidth="1"/>
    <col min="8" max="8" width="15" style="74" customWidth="1"/>
    <col min="9" max="9" width="13.42578125" style="8" customWidth="1"/>
    <col min="10" max="10" width="12.85546875" style="8" bestFit="1" customWidth="1"/>
    <col min="11" max="16384" width="9.140625" style="8"/>
  </cols>
  <sheetData>
    <row r="1" spans="1:10" ht="14.25">
      <c r="A1" s="6" t="s">
        <v>71</v>
      </c>
      <c r="C1" s="127"/>
      <c r="D1" s="127"/>
      <c r="E1" s="127"/>
      <c r="F1" s="127"/>
      <c r="G1" s="127"/>
      <c r="H1" s="128"/>
    </row>
    <row r="2" spans="1:10">
      <c r="A2" s="10"/>
      <c r="B2" s="17"/>
      <c r="C2" s="129"/>
      <c r="D2" s="129"/>
      <c r="E2" s="129"/>
      <c r="F2" s="129"/>
      <c r="G2" s="129"/>
      <c r="H2" s="130"/>
    </row>
    <row r="3" spans="1:10" s="6" customFormat="1" ht="12.75" customHeight="1">
      <c r="A3" s="157" t="s">
        <v>36</v>
      </c>
      <c r="B3" s="155" t="s">
        <v>88</v>
      </c>
      <c r="C3" s="155"/>
      <c r="D3" s="155"/>
      <c r="E3" s="155"/>
      <c r="F3" s="155"/>
      <c r="G3" s="155"/>
      <c r="H3" s="155"/>
    </row>
    <row r="4" spans="1:10" s="6" customFormat="1" ht="33.75" customHeight="1">
      <c r="A4" s="158"/>
      <c r="B4" s="12" t="s">
        <v>37</v>
      </c>
      <c r="C4" s="121" t="s">
        <v>39</v>
      </c>
      <c r="D4" s="121" t="s">
        <v>74</v>
      </c>
      <c r="E4" s="99" t="s">
        <v>40</v>
      </c>
      <c r="F4" s="121" t="s">
        <v>75</v>
      </c>
      <c r="G4" s="121" t="s">
        <v>54</v>
      </c>
      <c r="H4" s="99" t="s">
        <v>89</v>
      </c>
      <c r="I4" s="72"/>
    </row>
    <row r="5" spans="1:10">
      <c r="A5" s="1"/>
      <c r="B5" s="1"/>
      <c r="C5" s="1"/>
      <c r="D5" s="1"/>
      <c r="E5" s="1"/>
      <c r="F5" s="1"/>
      <c r="G5" s="1"/>
      <c r="H5" s="25"/>
      <c r="J5" s="36"/>
    </row>
    <row r="6" spans="1:10" ht="15">
      <c r="A6" s="19" t="s">
        <v>34</v>
      </c>
      <c r="B6" s="31">
        <f>SUM(C6:H6)</f>
        <v>41341242</v>
      </c>
      <c r="C6" s="31">
        <v>30377234</v>
      </c>
      <c r="D6" s="31">
        <f t="shared" ref="D6:E6" si="0">SUM(D8:D39)</f>
        <v>8523376</v>
      </c>
      <c r="E6" s="31">
        <f t="shared" si="0"/>
        <v>755346</v>
      </c>
      <c r="F6" s="31">
        <v>831621</v>
      </c>
      <c r="G6" s="31">
        <f>SUM(G8:G39)</f>
        <v>278904</v>
      </c>
      <c r="H6" s="31">
        <f>SUM(H8:H39)</f>
        <v>574761</v>
      </c>
      <c r="I6" s="32"/>
      <c r="J6" s="37"/>
    </row>
    <row r="7" spans="1:10">
      <c r="A7" s="20"/>
      <c r="B7" s="14"/>
      <c r="C7" s="14"/>
      <c r="D7" s="14"/>
      <c r="E7" s="14"/>
      <c r="F7" s="14"/>
      <c r="G7" s="14"/>
      <c r="H7" s="67"/>
      <c r="J7" s="37"/>
    </row>
    <row r="8" spans="1:10">
      <c r="A8" s="5" t="s">
        <v>1</v>
      </c>
      <c r="B8" s="14">
        <f>SUM(C8:H8)</f>
        <v>624300</v>
      </c>
      <c r="C8" s="14">
        <v>527180</v>
      </c>
      <c r="D8" s="14">
        <v>95825</v>
      </c>
      <c r="E8" s="14">
        <v>1295</v>
      </c>
      <c r="F8" s="141"/>
      <c r="G8" s="14">
        <v>0</v>
      </c>
      <c r="H8" s="67"/>
      <c r="I8" s="33"/>
      <c r="J8" s="37"/>
    </row>
    <row r="9" spans="1:10">
      <c r="A9" s="5" t="s">
        <v>2</v>
      </c>
      <c r="B9" s="14">
        <f>SUM(C9:H9)</f>
        <v>1421497</v>
      </c>
      <c r="C9" s="14">
        <v>1190337</v>
      </c>
      <c r="D9" s="14">
        <v>114494</v>
      </c>
      <c r="E9" s="14">
        <v>2884</v>
      </c>
      <c r="F9" s="141"/>
      <c r="G9" s="14">
        <v>6166</v>
      </c>
      <c r="H9" s="67">
        <v>107616</v>
      </c>
      <c r="J9" s="37"/>
    </row>
    <row r="10" spans="1:10">
      <c r="A10" s="5" t="s">
        <v>3</v>
      </c>
      <c r="B10" s="14">
        <f>SUM(C10:H10)</f>
        <v>355571</v>
      </c>
      <c r="C10" s="14">
        <v>258238</v>
      </c>
      <c r="D10" s="14">
        <v>90950</v>
      </c>
      <c r="E10" s="14">
        <v>494</v>
      </c>
      <c r="F10" s="141"/>
      <c r="G10" s="14">
        <v>5889</v>
      </c>
      <c r="H10" s="67"/>
      <c r="J10" s="37"/>
    </row>
    <row r="11" spans="1:10">
      <c r="A11" s="5" t="s">
        <v>4</v>
      </c>
      <c r="B11" s="14">
        <f t="shared" ref="B11:B39" si="1">SUM(C11:H11)</f>
        <v>344407</v>
      </c>
      <c r="C11" s="14">
        <v>235366</v>
      </c>
      <c r="D11" s="14">
        <v>68560</v>
      </c>
      <c r="E11" s="14">
        <v>28166</v>
      </c>
      <c r="F11" s="141"/>
      <c r="G11" s="14">
        <v>12315</v>
      </c>
      <c r="H11" s="67"/>
      <c r="J11" s="37"/>
    </row>
    <row r="12" spans="1:10">
      <c r="A12" s="5" t="s">
        <v>5</v>
      </c>
      <c r="B12" s="14">
        <f t="shared" si="1"/>
        <v>1586777</v>
      </c>
      <c r="C12" s="14">
        <v>1374573</v>
      </c>
      <c r="D12" s="14">
        <v>210359</v>
      </c>
      <c r="E12" s="14">
        <v>1845</v>
      </c>
      <c r="F12" s="141"/>
      <c r="G12" s="14"/>
      <c r="H12" s="67"/>
      <c r="J12" s="37"/>
    </row>
    <row r="13" spans="1:10">
      <c r="A13" s="5" t="s">
        <v>6</v>
      </c>
      <c r="B13" s="14">
        <f t="shared" si="1"/>
        <v>331243</v>
      </c>
      <c r="C13" s="14">
        <v>259787</v>
      </c>
      <c r="D13" s="14">
        <v>55588</v>
      </c>
      <c r="E13" s="14">
        <v>1514</v>
      </c>
      <c r="F13" s="141"/>
      <c r="G13" s="14">
        <v>14354</v>
      </c>
      <c r="H13" s="67"/>
      <c r="J13" s="37"/>
    </row>
    <row r="14" spans="1:10">
      <c r="A14" s="5" t="s">
        <v>7</v>
      </c>
      <c r="B14" s="14">
        <f t="shared" si="1"/>
        <v>746126</v>
      </c>
      <c r="C14" s="14">
        <v>421269</v>
      </c>
      <c r="D14" s="14">
        <v>215659</v>
      </c>
      <c r="E14" s="14">
        <v>10225</v>
      </c>
      <c r="F14" s="141"/>
      <c r="G14" s="14">
        <v>12183</v>
      </c>
      <c r="H14" s="67">
        <v>86790</v>
      </c>
      <c r="J14" s="37"/>
    </row>
    <row r="15" spans="1:10" ht="12" customHeight="1">
      <c r="A15" s="5" t="s">
        <v>8</v>
      </c>
      <c r="B15" s="14">
        <f t="shared" si="1"/>
        <v>1554291</v>
      </c>
      <c r="C15" s="14">
        <v>1332412</v>
      </c>
      <c r="D15" s="14">
        <v>216911</v>
      </c>
      <c r="E15" s="14">
        <v>4968</v>
      </c>
      <c r="F15" s="141"/>
      <c r="G15" s="14"/>
      <c r="H15" s="67"/>
      <c r="J15" s="37"/>
    </row>
    <row r="16" spans="1:10">
      <c r="A16" s="5" t="s">
        <v>9</v>
      </c>
      <c r="B16" s="14">
        <f t="shared" si="1"/>
        <v>5353602</v>
      </c>
      <c r="C16" s="14">
        <v>2988346</v>
      </c>
      <c r="D16" s="14">
        <v>2200800</v>
      </c>
      <c r="E16" s="14">
        <v>73696</v>
      </c>
      <c r="F16" s="141"/>
      <c r="G16" s="14">
        <v>50434</v>
      </c>
      <c r="H16" s="67">
        <v>40326</v>
      </c>
      <c r="I16" s="96"/>
      <c r="J16" s="37"/>
    </row>
    <row r="17" spans="1:10">
      <c r="A17" s="5" t="s">
        <v>10</v>
      </c>
      <c r="B17" s="14">
        <f t="shared" si="1"/>
        <v>827935</v>
      </c>
      <c r="C17" s="14">
        <v>595512</v>
      </c>
      <c r="D17" s="14">
        <v>230687</v>
      </c>
      <c r="E17" s="14">
        <v>1736</v>
      </c>
      <c r="F17" s="141"/>
      <c r="G17" s="14"/>
      <c r="H17" s="67"/>
      <c r="J17" s="37"/>
    </row>
    <row r="18" spans="1:10">
      <c r="A18" s="5" t="s">
        <v>11</v>
      </c>
      <c r="B18" s="14">
        <f t="shared" si="1"/>
        <v>1600203</v>
      </c>
      <c r="C18" s="14">
        <v>1273717</v>
      </c>
      <c r="D18" s="14">
        <v>292259</v>
      </c>
      <c r="E18" s="14">
        <v>34227</v>
      </c>
      <c r="F18" s="141"/>
      <c r="G18" s="14"/>
      <c r="H18" s="67"/>
      <c r="J18" s="37"/>
    </row>
    <row r="19" spans="1:10">
      <c r="A19" s="5" t="s">
        <v>12</v>
      </c>
      <c r="B19" s="14">
        <f t="shared" si="1"/>
        <v>889467</v>
      </c>
      <c r="C19" s="14">
        <v>512875</v>
      </c>
      <c r="D19" s="14">
        <v>358000</v>
      </c>
      <c r="E19" s="14">
        <v>1111</v>
      </c>
      <c r="F19" s="141"/>
      <c r="G19" s="14">
        <v>17481</v>
      </c>
      <c r="H19" s="67"/>
      <c r="J19" s="37"/>
    </row>
    <row r="20" spans="1:10">
      <c r="A20" s="5" t="s">
        <v>13</v>
      </c>
      <c r="B20" s="14">
        <f t="shared" si="1"/>
        <v>688478</v>
      </c>
      <c r="C20" s="14">
        <v>471792</v>
      </c>
      <c r="D20" s="14">
        <v>196452</v>
      </c>
      <c r="E20" s="14">
        <v>20234</v>
      </c>
      <c r="F20" s="141"/>
      <c r="G20" s="14"/>
      <c r="H20" s="67"/>
      <c r="J20" s="37"/>
    </row>
    <row r="21" spans="1:10">
      <c r="A21" s="5" t="s">
        <v>14</v>
      </c>
      <c r="B21" s="14">
        <f t="shared" si="1"/>
        <v>2757946</v>
      </c>
      <c r="C21" s="14">
        <v>2475216</v>
      </c>
      <c r="D21" s="14">
        <v>275114</v>
      </c>
      <c r="E21" s="14">
        <v>5199</v>
      </c>
      <c r="F21" s="141"/>
      <c r="G21" s="14">
        <v>2417</v>
      </c>
      <c r="H21" s="67"/>
      <c r="J21" s="37"/>
    </row>
    <row r="22" spans="1:10">
      <c r="A22" s="5" t="s">
        <v>15</v>
      </c>
      <c r="B22" s="14">
        <f t="shared" si="1"/>
        <v>4124086</v>
      </c>
      <c r="C22" s="14">
        <v>3349419</v>
      </c>
      <c r="D22" s="14">
        <v>754908</v>
      </c>
      <c r="E22" s="14">
        <v>19759</v>
      </c>
      <c r="F22" s="141"/>
      <c r="G22" s="14"/>
      <c r="H22" s="67"/>
      <c r="J22" s="37"/>
    </row>
    <row r="23" spans="1:10">
      <c r="A23" s="5" t="s">
        <v>16</v>
      </c>
      <c r="B23" s="14">
        <f t="shared" si="1"/>
        <v>1051558</v>
      </c>
      <c r="C23" s="14">
        <v>741974</v>
      </c>
      <c r="D23" s="14">
        <v>292390</v>
      </c>
      <c r="E23" s="14">
        <v>3064</v>
      </c>
      <c r="F23" s="141"/>
      <c r="G23" s="14">
        <v>14130</v>
      </c>
      <c r="H23" s="67"/>
      <c r="J23" s="37"/>
    </row>
    <row r="24" spans="1:10">
      <c r="A24" s="5" t="s">
        <v>17</v>
      </c>
      <c r="B24" s="14">
        <f t="shared" si="1"/>
        <v>580851</v>
      </c>
      <c r="C24" s="14">
        <v>431193</v>
      </c>
      <c r="D24" s="14">
        <v>148052</v>
      </c>
      <c r="E24" s="14">
        <v>1606</v>
      </c>
      <c r="F24" s="141"/>
      <c r="G24" s="14"/>
      <c r="H24" s="67"/>
      <c r="J24" s="37"/>
    </row>
    <row r="25" spans="1:10">
      <c r="A25" s="5" t="s">
        <v>18</v>
      </c>
      <c r="B25" s="14">
        <f t="shared" si="1"/>
        <v>464120</v>
      </c>
      <c r="C25" s="14">
        <v>338119</v>
      </c>
      <c r="D25" s="14">
        <v>123155</v>
      </c>
      <c r="E25" s="14">
        <v>401</v>
      </c>
      <c r="F25" s="141"/>
      <c r="G25" s="14">
        <v>2445</v>
      </c>
      <c r="H25" s="67"/>
      <c r="J25" s="37"/>
    </row>
    <row r="26" spans="1:10">
      <c r="A26" s="5" t="s">
        <v>19</v>
      </c>
      <c r="B26" s="14">
        <f t="shared" si="1"/>
        <v>2373875</v>
      </c>
      <c r="C26" s="14">
        <v>2134658</v>
      </c>
      <c r="D26" s="14">
        <v>170860</v>
      </c>
      <c r="E26" s="14">
        <v>25474</v>
      </c>
      <c r="F26" s="141"/>
      <c r="G26" s="14"/>
      <c r="H26" s="67">
        <v>42883</v>
      </c>
      <c r="J26" s="37"/>
    </row>
    <row r="27" spans="1:10">
      <c r="A27" s="5" t="s">
        <v>20</v>
      </c>
      <c r="B27" s="14">
        <f t="shared" si="1"/>
        <v>640351</v>
      </c>
      <c r="C27" s="14">
        <v>316665</v>
      </c>
      <c r="D27" s="14">
        <v>272096</v>
      </c>
      <c r="E27" s="14">
        <v>28353</v>
      </c>
      <c r="F27" s="141"/>
      <c r="G27" s="14">
        <v>23237</v>
      </c>
      <c r="H27" s="67"/>
      <c r="J27" s="41"/>
    </row>
    <row r="28" spans="1:10">
      <c r="A28" s="5" t="s">
        <v>21</v>
      </c>
      <c r="B28" s="14">
        <f t="shared" si="1"/>
        <v>1395433</v>
      </c>
      <c r="C28" s="14">
        <v>928123</v>
      </c>
      <c r="D28" s="14">
        <v>241526</v>
      </c>
      <c r="E28" s="14">
        <v>15478</v>
      </c>
      <c r="F28" s="141"/>
      <c r="G28" s="14"/>
      <c r="H28" s="67">
        <v>210306</v>
      </c>
      <c r="J28" s="37"/>
    </row>
    <row r="29" spans="1:10">
      <c r="A29" s="5" t="s">
        <v>22</v>
      </c>
      <c r="B29" s="14">
        <f t="shared" si="1"/>
        <v>631153</v>
      </c>
      <c r="C29" s="14">
        <v>537330</v>
      </c>
      <c r="D29" s="14">
        <v>90471</v>
      </c>
      <c r="E29" s="14">
        <v>3352</v>
      </c>
      <c r="F29" s="141"/>
      <c r="G29" s="14"/>
      <c r="H29" s="67"/>
      <c r="J29" s="37"/>
    </row>
    <row r="30" spans="1:10">
      <c r="A30" s="5" t="s">
        <v>23</v>
      </c>
      <c r="B30" s="14">
        <f t="shared" si="1"/>
        <v>533966</v>
      </c>
      <c r="C30" s="14">
        <v>426243</v>
      </c>
      <c r="D30" s="14">
        <v>98408</v>
      </c>
      <c r="E30" s="14">
        <v>0</v>
      </c>
      <c r="F30" s="141"/>
      <c r="G30" s="14">
        <v>9315</v>
      </c>
      <c r="H30" s="67"/>
      <c r="J30" s="37"/>
    </row>
    <row r="31" spans="1:10">
      <c r="A31" s="5" t="s">
        <v>24</v>
      </c>
      <c r="B31" s="14">
        <f t="shared" si="1"/>
        <v>883811</v>
      </c>
      <c r="C31" s="14">
        <v>676101</v>
      </c>
      <c r="D31" s="14">
        <v>201930</v>
      </c>
      <c r="E31" s="14">
        <v>5780</v>
      </c>
      <c r="F31" s="141"/>
      <c r="G31" s="14"/>
      <c r="H31" s="67"/>
      <c r="J31" s="37"/>
    </row>
    <row r="32" spans="1:10">
      <c r="A32" s="5" t="s">
        <v>25</v>
      </c>
      <c r="B32" s="14">
        <f t="shared" si="1"/>
        <v>1418480</v>
      </c>
      <c r="C32" s="14">
        <v>1051499</v>
      </c>
      <c r="D32" s="14">
        <v>266490</v>
      </c>
      <c r="E32" s="14">
        <v>4334</v>
      </c>
      <c r="F32" s="141"/>
      <c r="G32" s="14">
        <v>9317</v>
      </c>
      <c r="H32" s="67">
        <v>86840</v>
      </c>
      <c r="J32" s="37"/>
    </row>
    <row r="33" spans="1:10">
      <c r="A33" s="5" t="s">
        <v>26</v>
      </c>
      <c r="B33" s="14">
        <f t="shared" si="1"/>
        <v>1231582</v>
      </c>
      <c r="C33" s="14">
        <v>1042631</v>
      </c>
      <c r="D33" s="67">
        <v>176757</v>
      </c>
      <c r="E33" s="14">
        <v>5042</v>
      </c>
      <c r="F33" s="141"/>
      <c r="G33" s="14">
        <v>7152</v>
      </c>
      <c r="H33" s="67"/>
      <c r="J33" s="37"/>
    </row>
    <row r="34" spans="1:10">
      <c r="A34" s="5" t="s">
        <v>27</v>
      </c>
      <c r="B34" s="14">
        <f t="shared" si="1"/>
        <v>600891</v>
      </c>
      <c r="C34" s="14">
        <v>359849</v>
      </c>
      <c r="D34" s="67">
        <v>121541</v>
      </c>
      <c r="E34" s="14">
        <v>115523</v>
      </c>
      <c r="F34" s="141"/>
      <c r="G34" s="14">
        <v>3978</v>
      </c>
      <c r="H34" s="67"/>
      <c r="J34" s="37"/>
    </row>
    <row r="35" spans="1:10">
      <c r="A35" s="5" t="s">
        <v>28</v>
      </c>
      <c r="B35" s="14">
        <f t="shared" si="1"/>
        <v>1441449</v>
      </c>
      <c r="C35" s="14">
        <v>1050870</v>
      </c>
      <c r="D35" s="14">
        <v>275048</v>
      </c>
      <c r="E35" s="14">
        <v>102123</v>
      </c>
      <c r="F35" s="141"/>
      <c r="G35" s="14">
        <v>13408</v>
      </c>
      <c r="H35" s="67"/>
      <c r="J35" s="37"/>
    </row>
    <row r="36" spans="1:10">
      <c r="A36" s="5" t="s">
        <v>29</v>
      </c>
      <c r="B36" s="14">
        <f t="shared" si="1"/>
        <v>374795</v>
      </c>
      <c r="C36" s="14">
        <v>289126</v>
      </c>
      <c r="D36" s="14">
        <v>85087</v>
      </c>
      <c r="E36" s="14">
        <v>582</v>
      </c>
      <c r="F36" s="141"/>
      <c r="G36" s="14"/>
      <c r="H36" s="67"/>
      <c r="J36" s="37"/>
    </row>
    <row r="37" spans="1:10">
      <c r="A37" s="5" t="s">
        <v>30</v>
      </c>
      <c r="B37" s="14">
        <f t="shared" si="1"/>
        <v>2384305</v>
      </c>
      <c r="C37" s="14">
        <v>1729333</v>
      </c>
      <c r="D37" s="14">
        <v>353248</v>
      </c>
      <c r="E37" s="14">
        <v>231290</v>
      </c>
      <c r="F37" s="141"/>
      <c r="G37" s="14">
        <v>70434</v>
      </c>
      <c r="H37" s="67"/>
      <c r="J37" s="37"/>
    </row>
    <row r="38" spans="1:10">
      <c r="A38" s="5" t="s">
        <v>31</v>
      </c>
      <c r="B38" s="14">
        <f t="shared" si="1"/>
        <v>843982</v>
      </c>
      <c r="C38" s="14">
        <v>717126</v>
      </c>
      <c r="D38" s="14">
        <v>117662</v>
      </c>
      <c r="E38" s="14">
        <v>4945</v>
      </c>
      <c r="F38" s="141"/>
      <c r="G38" s="14">
        <v>4249</v>
      </c>
      <c r="H38" s="67"/>
      <c r="J38" s="37"/>
    </row>
    <row r="39" spans="1:10">
      <c r="A39" s="5" t="s">
        <v>32</v>
      </c>
      <c r="B39" s="14">
        <f t="shared" si="1"/>
        <v>453090</v>
      </c>
      <c r="C39" s="14">
        <v>340355</v>
      </c>
      <c r="D39" s="14">
        <v>112089</v>
      </c>
      <c r="E39" s="14">
        <v>646</v>
      </c>
      <c r="F39" s="141"/>
      <c r="G39" s="14"/>
      <c r="H39" s="67"/>
      <c r="J39" s="37"/>
    </row>
    <row r="40" spans="1:10" ht="16.5" customHeight="1">
      <c r="A40" s="5" t="s">
        <v>46</v>
      </c>
      <c r="B40" s="14"/>
      <c r="C40" s="14"/>
      <c r="D40" s="14"/>
      <c r="E40" s="14"/>
      <c r="F40" s="14"/>
      <c r="G40" s="14"/>
      <c r="H40" s="67"/>
      <c r="I40" s="15"/>
      <c r="J40" s="36"/>
    </row>
    <row r="41" spans="1:10" ht="5.0999999999999996" customHeight="1">
      <c r="A41" s="10"/>
      <c r="B41" s="10"/>
      <c r="C41" s="43"/>
      <c r="D41" s="118"/>
      <c r="E41" s="118"/>
      <c r="F41" s="118"/>
      <c r="G41" s="118"/>
      <c r="H41" s="98"/>
      <c r="J41" s="36"/>
    </row>
    <row r="42" spans="1:10" ht="8.25" customHeight="1">
      <c r="J42" s="36"/>
    </row>
    <row r="43" spans="1:10" ht="13.5" customHeight="1">
      <c r="A43" s="30" t="s">
        <v>58</v>
      </c>
      <c r="J43" s="36"/>
    </row>
    <row r="44" spans="1:10">
      <c r="A44" s="28" t="s">
        <v>57</v>
      </c>
      <c r="B44" s="28"/>
      <c r="C44" s="28"/>
      <c r="D44" s="28"/>
      <c r="E44" s="28"/>
      <c r="J44" s="36"/>
    </row>
    <row r="45" spans="1:10" ht="12.75" customHeight="1">
      <c r="A45" s="29" t="s">
        <v>90</v>
      </c>
      <c r="B45" s="28"/>
      <c r="C45" s="28"/>
      <c r="D45" s="28"/>
      <c r="E45" s="28"/>
      <c r="F45" s="4"/>
      <c r="G45" s="4"/>
      <c r="J45" s="36"/>
    </row>
    <row r="46" spans="1:10">
      <c r="A46" s="29" t="s">
        <v>76</v>
      </c>
      <c r="B46" s="28"/>
      <c r="C46" s="28"/>
      <c r="D46" s="28"/>
      <c r="E46" s="28"/>
      <c r="J46" s="36"/>
    </row>
    <row r="47" spans="1:10">
      <c r="A47" s="156" t="s">
        <v>92</v>
      </c>
      <c r="B47" s="156"/>
      <c r="C47" s="156"/>
      <c r="D47" s="156"/>
      <c r="E47" s="156"/>
      <c r="F47" s="156"/>
      <c r="G47" s="156"/>
      <c r="H47" s="156"/>
      <c r="J47" s="36"/>
    </row>
    <row r="48" spans="1:10">
      <c r="A48" s="156"/>
      <c r="B48" s="156"/>
      <c r="C48" s="156"/>
      <c r="D48" s="156"/>
      <c r="E48" s="156"/>
      <c r="F48" s="156"/>
      <c r="G48" s="156"/>
      <c r="H48" s="156"/>
      <c r="J48" s="36"/>
    </row>
    <row r="49" spans="10:10">
      <c r="J49" s="36"/>
    </row>
    <row r="50" spans="10:10">
      <c r="J50" s="36"/>
    </row>
    <row r="51" spans="10:10">
      <c r="J51" s="36"/>
    </row>
    <row r="52" spans="10:10">
      <c r="J52" s="36"/>
    </row>
    <row r="53" spans="10:10">
      <c r="J53" s="36"/>
    </row>
    <row r="54" spans="10:10">
      <c r="J54" s="36"/>
    </row>
    <row r="55" spans="10:10">
      <c r="J55" s="36"/>
    </row>
    <row r="56" spans="10:10">
      <c r="J56" s="36"/>
    </row>
    <row r="57" spans="10:10">
      <c r="J57" s="36"/>
    </row>
    <row r="58" spans="10:10">
      <c r="J58" s="36"/>
    </row>
    <row r="59" spans="10:10">
      <c r="J59" s="36"/>
    </row>
    <row r="60" spans="10:10">
      <c r="J60" s="36"/>
    </row>
    <row r="61" spans="10:10">
      <c r="J61" s="36"/>
    </row>
    <row r="62" spans="10:10">
      <c r="J62" s="36"/>
    </row>
    <row r="63" spans="10:10">
      <c r="J63" s="36"/>
    </row>
    <row r="64" spans="10:10">
      <c r="J64" s="36"/>
    </row>
    <row r="65" spans="10:10">
      <c r="J65" s="36"/>
    </row>
    <row r="66" spans="10:10">
      <c r="J66" s="36"/>
    </row>
    <row r="67" spans="10:10">
      <c r="J67" s="36"/>
    </row>
    <row r="68" spans="10:10">
      <c r="J68" s="36"/>
    </row>
    <row r="69" spans="10:10">
      <c r="J69" s="36"/>
    </row>
    <row r="70" spans="10:10">
      <c r="J70" s="36"/>
    </row>
    <row r="71" spans="10:10">
      <c r="J71" s="36"/>
    </row>
    <row r="72" spans="10:10">
      <c r="J72" s="36"/>
    </row>
  </sheetData>
  <mergeCells count="3">
    <mergeCell ref="A3:A4"/>
    <mergeCell ref="B3:H3"/>
    <mergeCell ref="A47:H48"/>
  </mergeCells>
  <phoneticPr fontId="3" type="noConversion"/>
  <conditionalFormatting sqref="J8:J39 J6">
    <cfRule type="cellIs" dxfId="0" priority="1" stopIfTrue="1" operator="notBetween">
      <formula>-5</formula>
      <formula>5</formula>
    </cfRule>
  </conditionalFormatting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6"/>
  <sheetViews>
    <sheetView topLeftCell="A16" workbookViewId="0">
      <selection activeCell="E9" sqref="E9"/>
    </sheetView>
  </sheetViews>
  <sheetFormatPr baseColWidth="10" defaultColWidth="9.140625" defaultRowHeight="12.75"/>
  <cols>
    <col min="1" max="1" width="22.7109375" style="8" customWidth="1"/>
    <col min="2" max="3" width="12.7109375" style="8" customWidth="1"/>
    <col min="4" max="4" width="12.7109375" style="96" customWidth="1"/>
    <col min="5" max="5" width="12.7109375" style="8" customWidth="1"/>
    <col min="6" max="6" width="12.7109375" style="74" customWidth="1"/>
    <col min="7" max="7" width="10" style="8" customWidth="1"/>
    <col min="8" max="8" width="9.140625" style="8"/>
    <col min="9" max="9" width="14.42578125" style="8" customWidth="1"/>
    <col min="10" max="16384" width="9.140625" style="8"/>
  </cols>
  <sheetData>
    <row r="1" spans="1:10" ht="14.25">
      <c r="A1" s="6" t="s">
        <v>70</v>
      </c>
      <c r="B1" s="6"/>
      <c r="D1" s="131"/>
      <c r="E1" s="15"/>
      <c r="F1" s="132"/>
    </row>
    <row r="2" spans="1:10">
      <c r="A2" s="10"/>
      <c r="B2" s="10"/>
      <c r="C2" s="17"/>
      <c r="D2" s="133"/>
      <c r="E2" s="17"/>
      <c r="F2" s="130"/>
    </row>
    <row r="3" spans="1:10" s="6" customFormat="1" ht="12.75" customHeight="1">
      <c r="A3" s="157" t="s">
        <v>33</v>
      </c>
      <c r="B3" s="21"/>
      <c r="C3" s="155" t="s">
        <v>87</v>
      </c>
      <c r="D3" s="155"/>
      <c r="E3" s="155"/>
      <c r="F3" s="155"/>
    </row>
    <row r="4" spans="1:10" s="6" customFormat="1" ht="33.75" customHeight="1">
      <c r="A4" s="158"/>
      <c r="B4" s="24" t="s">
        <v>0</v>
      </c>
      <c r="C4" s="12" t="s">
        <v>43</v>
      </c>
      <c r="D4" s="99" t="s">
        <v>56</v>
      </c>
      <c r="E4" s="99" t="s">
        <v>38</v>
      </c>
      <c r="F4" s="99" t="s">
        <v>50</v>
      </c>
    </row>
    <row r="5" spans="1:10">
      <c r="A5" s="1"/>
      <c r="B5" s="1"/>
      <c r="C5" s="1"/>
      <c r="D5" s="134"/>
      <c r="E5" s="1"/>
      <c r="F5" s="25"/>
    </row>
    <row r="6" spans="1:10">
      <c r="A6" s="19" t="s">
        <v>34</v>
      </c>
      <c r="B6" s="23">
        <f>+C6+'Pob usuaria (2)'!B6</f>
        <v>88696764</v>
      </c>
      <c r="C6" s="23">
        <f>SUM(D6:F6)</f>
        <v>47355522</v>
      </c>
      <c r="D6" s="23">
        <f>SUM(D8:D39)</f>
        <v>34691049</v>
      </c>
      <c r="E6" s="23">
        <f>SUM(E8:E40)</f>
        <v>11856675</v>
      </c>
      <c r="F6" s="23">
        <f>SUM(F8:F39)</f>
        <v>807798</v>
      </c>
    </row>
    <row r="7" spans="1:10">
      <c r="A7" s="20"/>
      <c r="B7" s="39"/>
      <c r="C7" s="14"/>
      <c r="D7" s="135"/>
      <c r="F7" s="39"/>
    </row>
    <row r="8" spans="1:10">
      <c r="A8" s="5" t="s">
        <v>1</v>
      </c>
      <c r="B8" s="14">
        <f>+C8+'Pob usuaria (2)'!B8</f>
        <v>989956</v>
      </c>
      <c r="C8" s="14">
        <f t="shared" ref="C8" si="0">SUM(D8:F8)</f>
        <v>365656</v>
      </c>
      <c r="D8" s="67">
        <v>365656</v>
      </c>
      <c r="E8" s="14">
        <v>0</v>
      </c>
      <c r="F8" s="67"/>
    </row>
    <row r="9" spans="1:10">
      <c r="A9" s="5" t="s">
        <v>2</v>
      </c>
      <c r="B9" s="14">
        <f>+C9+'Pob usuaria (2)'!B9</f>
        <v>2042598</v>
      </c>
      <c r="C9" s="14">
        <f t="shared" ref="C9:C39" si="1">SUM(D9:E9)</f>
        <v>621101</v>
      </c>
      <c r="D9" s="67">
        <v>548441</v>
      </c>
      <c r="E9" s="14">
        <v>72660</v>
      </c>
      <c r="F9" s="67"/>
    </row>
    <row r="10" spans="1:10">
      <c r="A10" s="5" t="s">
        <v>3</v>
      </c>
      <c r="B10" s="14">
        <f>+C10+'Pob usuaria (2)'!B10</f>
        <v>549236</v>
      </c>
      <c r="C10" s="14">
        <f t="shared" si="1"/>
        <v>193665</v>
      </c>
      <c r="D10" s="67">
        <v>193665</v>
      </c>
      <c r="E10" s="14">
        <v>0</v>
      </c>
      <c r="F10" s="67"/>
    </row>
    <row r="11" spans="1:10">
      <c r="A11" s="5" t="s">
        <v>4</v>
      </c>
      <c r="B11" s="14">
        <f>+C11+'Pob usuaria (2)'!B11</f>
        <v>793515</v>
      </c>
      <c r="C11" s="14">
        <f t="shared" si="1"/>
        <v>449108</v>
      </c>
      <c r="D11" s="67">
        <v>268182</v>
      </c>
      <c r="E11" s="14">
        <v>180926</v>
      </c>
      <c r="F11" s="67"/>
      <c r="I11" s="74"/>
      <c r="J11" s="74"/>
    </row>
    <row r="12" spans="1:10">
      <c r="A12" s="5" t="s">
        <v>5</v>
      </c>
      <c r="B12" s="14">
        <f>+C12+'Pob usuaria (2)'!B12</f>
        <v>2324041</v>
      </c>
      <c r="C12" s="14">
        <f t="shared" si="1"/>
        <v>737264</v>
      </c>
      <c r="D12" s="67">
        <v>435615</v>
      </c>
      <c r="E12" s="14">
        <v>301649</v>
      </c>
      <c r="F12" s="67">
        <v>75205</v>
      </c>
      <c r="H12" s="74"/>
      <c r="I12" s="74"/>
      <c r="J12" s="74"/>
    </row>
    <row r="13" spans="1:10">
      <c r="A13" s="5" t="s">
        <v>6</v>
      </c>
      <c r="B13" s="14">
        <f>+C13+'Pob usuaria (2)'!B13</f>
        <v>533164</v>
      </c>
      <c r="C13" s="14">
        <f t="shared" si="1"/>
        <v>201921</v>
      </c>
      <c r="D13" s="67">
        <v>201921</v>
      </c>
      <c r="E13" s="14">
        <v>0</v>
      </c>
      <c r="F13" s="67"/>
      <c r="H13" s="74"/>
      <c r="I13" s="74"/>
      <c r="J13" s="74"/>
    </row>
    <row r="14" spans="1:10">
      <c r="A14" s="5" t="s">
        <v>7</v>
      </c>
      <c r="B14" s="14">
        <f>+C14+'Pob usuaria (2)'!B14</f>
        <v>4290870</v>
      </c>
      <c r="C14" s="14">
        <f t="shared" si="1"/>
        <v>3544744</v>
      </c>
      <c r="D14" s="67">
        <v>1654330</v>
      </c>
      <c r="E14" s="14">
        <v>1890414</v>
      </c>
      <c r="F14" s="67"/>
      <c r="H14" s="74"/>
      <c r="I14" s="74"/>
      <c r="J14" s="74"/>
    </row>
    <row r="15" spans="1:10">
      <c r="A15" s="5" t="s">
        <v>8</v>
      </c>
      <c r="B15" s="14">
        <f>+C15+'Pob usuaria (2)'!B15</f>
        <v>2768588</v>
      </c>
      <c r="C15" s="14">
        <f t="shared" si="1"/>
        <v>1214297</v>
      </c>
      <c r="D15" s="67">
        <v>966729</v>
      </c>
      <c r="E15" s="14">
        <v>247568</v>
      </c>
      <c r="F15" s="67"/>
      <c r="H15" s="74"/>
      <c r="I15" s="74"/>
      <c r="J15" s="74"/>
    </row>
    <row r="16" spans="1:10">
      <c r="A16" s="5" t="s">
        <v>9</v>
      </c>
      <c r="B16" s="14">
        <f>+C16+'Pob usuaria (2)'!B16</f>
        <v>7891416</v>
      </c>
      <c r="C16" s="14">
        <f t="shared" si="1"/>
        <v>2537814</v>
      </c>
      <c r="D16" s="67">
        <v>2428195</v>
      </c>
      <c r="E16" s="14">
        <v>109619</v>
      </c>
      <c r="F16" s="67"/>
      <c r="H16" s="74"/>
      <c r="I16" s="74"/>
      <c r="J16" s="74"/>
    </row>
    <row r="17" spans="1:10">
      <c r="A17" s="5" t="s">
        <v>10</v>
      </c>
      <c r="B17" s="14">
        <f>+C17+'Pob usuaria (2)'!B17</f>
        <v>1582108</v>
      </c>
      <c r="C17" s="14">
        <f t="shared" si="1"/>
        <v>754173</v>
      </c>
      <c r="D17" s="67">
        <v>457690</v>
      </c>
      <c r="E17" s="14">
        <v>296483</v>
      </c>
      <c r="F17" s="67"/>
      <c r="H17" s="74"/>
      <c r="I17" s="74"/>
      <c r="J17" s="74"/>
    </row>
    <row r="18" spans="1:10">
      <c r="A18" s="5" t="s">
        <v>11</v>
      </c>
      <c r="B18" s="14">
        <f>+C18+'Pob usuaria (2)'!B18</f>
        <v>3671102</v>
      </c>
      <c r="C18" s="14">
        <f t="shared" si="1"/>
        <v>2070899</v>
      </c>
      <c r="D18" s="67">
        <v>2046313</v>
      </c>
      <c r="E18" s="14">
        <v>24586</v>
      </c>
      <c r="F18" s="67"/>
      <c r="H18" s="74"/>
      <c r="J18" s="74"/>
    </row>
    <row r="19" spans="1:10">
      <c r="A19" s="5" t="s">
        <v>12</v>
      </c>
      <c r="B19" s="14">
        <f>+C19+'Pob usuaria (2)'!B19</f>
        <v>2510614</v>
      </c>
      <c r="C19" s="14">
        <f t="shared" si="1"/>
        <v>1621147</v>
      </c>
      <c r="D19" s="67">
        <v>1512478</v>
      </c>
      <c r="E19" s="14">
        <v>108669</v>
      </c>
      <c r="F19" s="67"/>
      <c r="H19" s="74"/>
      <c r="J19" s="74"/>
    </row>
    <row r="20" spans="1:10">
      <c r="A20" s="5" t="s">
        <v>13</v>
      </c>
      <c r="B20" s="14">
        <f>+C20+'Pob usuaria (2)'!B20</f>
        <v>2482565</v>
      </c>
      <c r="C20" s="14">
        <f t="shared" si="1"/>
        <v>1794087</v>
      </c>
      <c r="D20" s="67">
        <v>1107531</v>
      </c>
      <c r="E20" s="14">
        <v>686556</v>
      </c>
      <c r="F20" s="67"/>
    </row>
    <row r="21" spans="1:10">
      <c r="A21" s="5" t="s">
        <v>14</v>
      </c>
      <c r="B21" s="14">
        <f>+C21+'Pob usuaria (2)'!B21</f>
        <v>4610871</v>
      </c>
      <c r="C21" s="14">
        <f t="shared" si="1"/>
        <v>1852925</v>
      </c>
      <c r="D21" s="67">
        <v>1832998</v>
      </c>
      <c r="E21" s="14">
        <v>19927</v>
      </c>
      <c r="F21" s="67">
        <v>17463</v>
      </c>
    </row>
    <row r="22" spans="1:10">
      <c r="A22" s="5" t="s">
        <v>15</v>
      </c>
      <c r="B22" s="14">
        <f>+C22+'Pob usuaria (2)'!B22</f>
        <v>9507229</v>
      </c>
      <c r="C22" s="14">
        <f t="shared" si="1"/>
        <v>5383143</v>
      </c>
      <c r="D22" s="67">
        <v>5345506</v>
      </c>
      <c r="E22" s="14">
        <v>37637</v>
      </c>
      <c r="F22" s="67"/>
    </row>
    <row r="23" spans="1:10">
      <c r="A23" s="5" t="s">
        <v>16</v>
      </c>
      <c r="B23" s="14">
        <f>+C23+'Pob usuaria (2)'!B23</f>
        <v>3221389</v>
      </c>
      <c r="C23" s="14">
        <f t="shared" si="1"/>
        <v>2169831</v>
      </c>
      <c r="D23" s="67">
        <v>1025506</v>
      </c>
      <c r="E23" s="14">
        <v>1144325</v>
      </c>
      <c r="F23" s="67"/>
    </row>
    <row r="24" spans="1:10">
      <c r="A24" s="5" t="s">
        <v>17</v>
      </c>
      <c r="B24" s="14">
        <f>+C24+'Pob usuaria (2)'!B24</f>
        <v>1166789</v>
      </c>
      <c r="C24" s="14">
        <f t="shared" si="1"/>
        <v>585938</v>
      </c>
      <c r="D24" s="67">
        <v>576729</v>
      </c>
      <c r="E24" s="14">
        <v>9209</v>
      </c>
      <c r="F24" s="67"/>
    </row>
    <row r="25" spans="1:10">
      <c r="A25" s="5" t="s">
        <v>18</v>
      </c>
      <c r="B25" s="14">
        <f>+C25+'Pob usuaria (2)'!B25</f>
        <v>886673</v>
      </c>
      <c r="C25" s="14">
        <f t="shared" si="1"/>
        <v>422553</v>
      </c>
      <c r="D25" s="67">
        <v>263140</v>
      </c>
      <c r="E25" s="14">
        <v>159413</v>
      </c>
      <c r="F25" s="67"/>
    </row>
    <row r="26" spans="1:10">
      <c r="A26" s="5" t="s">
        <v>19</v>
      </c>
      <c r="B26" s="14">
        <f>+C26+'Pob usuaria (2)'!B26</f>
        <v>3305205</v>
      </c>
      <c r="C26" s="14">
        <f t="shared" si="1"/>
        <v>931330</v>
      </c>
      <c r="D26" s="67">
        <v>923676</v>
      </c>
      <c r="E26" s="14">
        <v>7654</v>
      </c>
      <c r="F26" s="67">
        <v>520300</v>
      </c>
    </row>
    <row r="27" spans="1:10">
      <c r="A27" s="5" t="s">
        <v>20</v>
      </c>
      <c r="B27" s="14">
        <f>+C27+'Pob usuaria (2)'!B27</f>
        <v>3488964</v>
      </c>
      <c r="C27" s="14">
        <f t="shared" si="1"/>
        <v>2848613</v>
      </c>
      <c r="D27" s="67">
        <v>1383884</v>
      </c>
      <c r="E27" s="14">
        <v>1464729</v>
      </c>
      <c r="F27" s="67"/>
    </row>
    <row r="28" spans="1:10">
      <c r="A28" s="5" t="s">
        <v>21</v>
      </c>
      <c r="B28" s="14">
        <f>+C28+'Pob usuaria (2)'!B28</f>
        <v>4429103</v>
      </c>
      <c r="C28" s="14">
        <f t="shared" si="1"/>
        <v>3033670</v>
      </c>
      <c r="D28" s="67">
        <v>1801715</v>
      </c>
      <c r="E28" s="14">
        <v>1231955</v>
      </c>
      <c r="F28" s="67">
        <v>177208</v>
      </c>
    </row>
    <row r="29" spans="1:10">
      <c r="A29" s="5" t="s">
        <v>22</v>
      </c>
      <c r="B29" s="14">
        <f>+C29+'Pob usuaria (2)'!B29</f>
        <v>1253294</v>
      </c>
      <c r="C29" s="14">
        <f t="shared" si="1"/>
        <v>622141</v>
      </c>
      <c r="D29" s="67">
        <v>611889</v>
      </c>
      <c r="E29" s="14">
        <v>10252</v>
      </c>
      <c r="F29" s="67"/>
    </row>
    <row r="30" spans="1:10">
      <c r="A30" s="5" t="s">
        <v>23</v>
      </c>
      <c r="B30" s="14">
        <f>+C30+'Pob usuaria (2)'!B30</f>
        <v>926124</v>
      </c>
      <c r="C30" s="14">
        <f t="shared" si="1"/>
        <v>392158</v>
      </c>
      <c r="D30" s="67">
        <v>392158</v>
      </c>
      <c r="E30" s="14">
        <v>0</v>
      </c>
      <c r="F30" s="67"/>
    </row>
    <row r="31" spans="1:10">
      <c r="A31" s="5" t="s">
        <v>24</v>
      </c>
      <c r="B31" s="14">
        <f>+C31+'Pob usuaria (2)'!B31</f>
        <v>2327057</v>
      </c>
      <c r="C31" s="14">
        <f t="shared" si="1"/>
        <v>1443246</v>
      </c>
      <c r="D31" s="67">
        <v>769813</v>
      </c>
      <c r="E31" s="14">
        <v>673433</v>
      </c>
      <c r="F31" s="67"/>
    </row>
    <row r="32" spans="1:10">
      <c r="A32" s="5" t="s">
        <v>25</v>
      </c>
      <c r="B32" s="14">
        <f>+C32+'Pob usuaria (2)'!B32</f>
        <v>2864467</v>
      </c>
      <c r="C32" s="14">
        <f t="shared" si="1"/>
        <v>1445987</v>
      </c>
      <c r="D32" s="67">
        <v>1122872</v>
      </c>
      <c r="E32" s="14">
        <v>323115</v>
      </c>
      <c r="F32" s="67">
        <v>10711</v>
      </c>
    </row>
    <row r="33" spans="1:6">
      <c r="A33" s="5" t="s">
        <v>26</v>
      </c>
      <c r="B33" s="14">
        <f>+C33+'Pob usuaria (2)'!B33</f>
        <v>1820285</v>
      </c>
      <c r="C33" s="14">
        <f t="shared" si="1"/>
        <v>588703</v>
      </c>
      <c r="D33" s="67">
        <v>574991</v>
      </c>
      <c r="E33" s="14">
        <v>13712</v>
      </c>
      <c r="F33" s="67"/>
    </row>
    <row r="34" spans="1:6">
      <c r="A34" s="5" t="s">
        <v>27</v>
      </c>
      <c r="B34" s="14">
        <f>+C34+'Pob usuaria (2)'!B34</f>
        <v>1796492</v>
      </c>
      <c r="C34" s="14">
        <f t="shared" si="1"/>
        <v>1195601</v>
      </c>
      <c r="D34" s="67">
        <v>1195601</v>
      </c>
      <c r="E34" s="14">
        <v>0</v>
      </c>
      <c r="F34" s="67"/>
    </row>
    <row r="35" spans="1:6">
      <c r="A35" s="5" t="s">
        <v>28</v>
      </c>
      <c r="B35" s="14">
        <f>+C35+'Pob usuaria (2)'!B35</f>
        <v>2696888</v>
      </c>
      <c r="C35" s="14">
        <f t="shared" si="1"/>
        <v>1255439</v>
      </c>
      <c r="D35" s="67">
        <v>1015194</v>
      </c>
      <c r="E35" s="14">
        <v>240245</v>
      </c>
      <c r="F35" s="67"/>
    </row>
    <row r="36" spans="1:6" ht="12" customHeight="1">
      <c r="A36" s="5" t="s">
        <v>29</v>
      </c>
      <c r="B36" s="14">
        <f>+C36+'Pob usuaria (2)'!B36</f>
        <v>940048</v>
      </c>
      <c r="C36" s="14">
        <f t="shared" si="1"/>
        <v>565253</v>
      </c>
      <c r="D36" s="67">
        <v>538666</v>
      </c>
      <c r="E36" s="14">
        <v>26587</v>
      </c>
      <c r="F36" s="67"/>
    </row>
    <row r="37" spans="1:6">
      <c r="A37" s="5" t="s">
        <v>30</v>
      </c>
      <c r="B37" s="14">
        <f>+C37+'Pob usuaria (2)'!B37</f>
        <v>6124894</v>
      </c>
      <c r="C37" s="14">
        <f t="shared" si="1"/>
        <v>3740589</v>
      </c>
      <c r="D37" s="67">
        <v>2061526</v>
      </c>
      <c r="E37" s="14">
        <v>1679063</v>
      </c>
      <c r="F37" s="67">
        <v>6911</v>
      </c>
    </row>
    <row r="38" spans="1:6">
      <c r="A38" s="5" t="s">
        <v>31</v>
      </c>
      <c r="B38" s="14">
        <f>+C38+'Pob usuaria (2)'!B38</f>
        <v>1854030</v>
      </c>
      <c r="C38" s="14">
        <f t="shared" si="1"/>
        <v>1010048</v>
      </c>
      <c r="D38" s="67">
        <v>548164</v>
      </c>
      <c r="E38" s="14">
        <v>461884</v>
      </c>
      <c r="F38" s="67"/>
    </row>
    <row r="39" spans="1:6">
      <c r="A39" s="5" t="s">
        <v>32</v>
      </c>
      <c r="B39" s="14">
        <f>+C39+'Pob usuaria (2)'!B39</f>
        <v>1407770</v>
      </c>
      <c r="C39" s="14">
        <f t="shared" si="1"/>
        <v>954680</v>
      </c>
      <c r="D39" s="67">
        <v>520275</v>
      </c>
      <c r="E39" s="14">
        <v>434405</v>
      </c>
      <c r="F39" s="67"/>
    </row>
    <row r="40" spans="1:6">
      <c r="A40" s="63" t="s">
        <v>46</v>
      </c>
      <c r="B40" s="73"/>
      <c r="C40" s="43"/>
      <c r="D40" s="136"/>
      <c r="E40" s="73">
        <v>0</v>
      </c>
    </row>
    <row r="41" spans="1:6" ht="8.25" customHeight="1"/>
    <row r="42" spans="1:6" ht="12.75" customHeight="1">
      <c r="A42" s="28" t="s">
        <v>61</v>
      </c>
      <c r="F42" s="28"/>
    </row>
    <row r="43" spans="1:6" ht="12.75" customHeight="1">
      <c r="A43" s="28" t="s">
        <v>62</v>
      </c>
      <c r="F43" s="28"/>
    </row>
    <row r="44" spans="1:6" ht="12.75" customHeight="1">
      <c r="A44" s="28"/>
      <c r="F44" s="137"/>
    </row>
    <row r="46" spans="1:6">
      <c r="F46" s="28"/>
    </row>
  </sheetData>
  <mergeCells count="2">
    <mergeCell ref="A3:A4"/>
    <mergeCell ref="C3:F3"/>
  </mergeCells>
  <phoneticPr fontId="3" type="noConversion"/>
  <printOptions horizontalCentered="1"/>
  <pageMargins left="0.59055118110236227" right="0.59055118110236227" top="0.59055118110236227" bottom="0.59055118110236227" header="0" footer="0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4"/>
  <sheetViews>
    <sheetView workbookViewId="0">
      <selection activeCell="E9" sqref="E9"/>
    </sheetView>
  </sheetViews>
  <sheetFormatPr baseColWidth="10" defaultColWidth="9.140625" defaultRowHeight="12.75"/>
  <cols>
    <col min="1" max="1" width="23" style="8" customWidth="1"/>
    <col min="2" max="2" width="9.85546875" style="8" customWidth="1"/>
    <col min="3" max="3" width="9" style="8" customWidth="1"/>
    <col min="4" max="4" width="11.7109375" style="8" bestFit="1" customWidth="1"/>
    <col min="5" max="5" width="11.5703125" style="8" customWidth="1"/>
    <col min="6" max="6" width="10.85546875" style="74" bestFit="1" customWidth="1"/>
    <col min="7" max="7" width="0.5703125" style="8" customWidth="1"/>
    <col min="8" max="8" width="10" style="8" customWidth="1"/>
    <col min="9" max="9" width="9.7109375" style="74" customWidth="1"/>
    <col min="10" max="10" width="8.85546875" style="74" customWidth="1"/>
    <col min="11" max="11" width="8" style="74" customWidth="1"/>
    <col min="12" max="12" width="8" style="8" customWidth="1"/>
    <col min="13" max="13" width="8.42578125" style="74" customWidth="1"/>
    <col min="14" max="14" width="9.42578125" style="74" customWidth="1"/>
    <col min="15" max="15" width="10.140625" style="8" customWidth="1"/>
    <col min="16" max="16" width="11.5703125" style="8" bestFit="1" customWidth="1"/>
    <col min="17" max="17" width="10.140625" style="8" bestFit="1" customWidth="1"/>
    <col min="18" max="18" width="16" style="8" customWidth="1"/>
    <col min="19" max="19" width="11.140625" style="8" customWidth="1"/>
    <col min="20" max="20" width="10.140625" style="8" bestFit="1" customWidth="1"/>
    <col min="21" max="16384" width="9.140625" style="8"/>
  </cols>
  <sheetData>
    <row r="1" spans="1:21" ht="15">
      <c r="A1" s="6" t="s">
        <v>72</v>
      </c>
      <c r="B1" s="6"/>
      <c r="C1" s="7"/>
      <c r="D1" s="7"/>
      <c r="E1" s="7"/>
      <c r="F1" s="7"/>
      <c r="G1" s="7"/>
      <c r="H1" s="7"/>
      <c r="N1" s="9"/>
      <c r="O1" s="9"/>
    </row>
    <row r="2" spans="1:21" ht="16.5" customHeight="1">
      <c r="A2" s="10"/>
      <c r="B2" s="10"/>
      <c r="C2" s="10"/>
      <c r="D2" s="10"/>
      <c r="E2" s="98"/>
      <c r="F2" s="98"/>
      <c r="G2" s="10"/>
      <c r="H2" s="10"/>
      <c r="I2" s="98"/>
      <c r="J2" s="98"/>
      <c r="K2" s="98"/>
      <c r="L2" s="10"/>
      <c r="M2" s="98"/>
      <c r="N2" s="98"/>
      <c r="O2" s="10"/>
    </row>
    <row r="3" spans="1:21" s="6" customFormat="1" ht="12.75" customHeight="1">
      <c r="A3" s="150" t="s">
        <v>36</v>
      </c>
      <c r="B3" s="152" t="s">
        <v>0</v>
      </c>
      <c r="C3" s="155" t="s">
        <v>87</v>
      </c>
      <c r="D3" s="155"/>
      <c r="E3" s="155"/>
      <c r="F3" s="155"/>
      <c r="G3" s="11"/>
      <c r="H3" s="155" t="s">
        <v>88</v>
      </c>
      <c r="I3" s="155"/>
      <c r="J3" s="155"/>
      <c r="K3" s="155"/>
      <c r="L3" s="155"/>
      <c r="M3" s="155"/>
      <c r="N3" s="155"/>
      <c r="O3" s="155"/>
      <c r="P3" s="42"/>
      <c r="Q3" s="8"/>
      <c r="R3" s="8"/>
      <c r="S3" s="8"/>
      <c r="T3" s="8"/>
      <c r="U3" s="8"/>
    </row>
    <row r="4" spans="1:21" s="18" customFormat="1" ht="30" customHeight="1">
      <c r="A4" s="151"/>
      <c r="B4" s="154"/>
      <c r="C4" s="76" t="s">
        <v>37</v>
      </c>
      <c r="D4" s="99" t="s">
        <v>64</v>
      </c>
      <c r="E4" s="99" t="s">
        <v>38</v>
      </c>
      <c r="F4" s="22" t="s">
        <v>53</v>
      </c>
      <c r="G4" s="13"/>
      <c r="H4" s="99" t="s">
        <v>37</v>
      </c>
      <c r="I4" s="99" t="s">
        <v>39</v>
      </c>
      <c r="J4" s="99" t="s">
        <v>48</v>
      </c>
      <c r="K4" s="99" t="s">
        <v>40</v>
      </c>
      <c r="L4" s="99" t="s">
        <v>41</v>
      </c>
      <c r="M4" s="99" t="s">
        <v>42</v>
      </c>
      <c r="N4" s="99" t="s">
        <v>44</v>
      </c>
      <c r="O4" s="99" t="s">
        <v>45</v>
      </c>
      <c r="Q4" s="17"/>
      <c r="R4" s="17"/>
      <c r="S4" s="17"/>
      <c r="T4" s="17"/>
      <c r="U4" s="17"/>
    </row>
    <row r="5" spans="1:21" ht="8.1" customHeight="1"/>
    <row r="6" spans="1:21" s="6" customFormat="1">
      <c r="A6" s="3" t="s">
        <v>34</v>
      </c>
      <c r="B6" s="100">
        <f>+C6+H6</f>
        <v>37667792</v>
      </c>
      <c r="C6" s="100">
        <f>SUM(D6:F6)</f>
        <v>7567604</v>
      </c>
      <c r="D6" s="101">
        <f>SUM(D8:D40)</f>
        <v>3904450</v>
      </c>
      <c r="E6" s="101">
        <f>SUM(E8:E40)</f>
        <v>3444379</v>
      </c>
      <c r="F6" s="101">
        <f>SUM(F8:F39)</f>
        <v>218775</v>
      </c>
      <c r="G6" s="100"/>
      <c r="H6" s="100">
        <f>SUM(I6:O6)</f>
        <v>30100188</v>
      </c>
      <c r="I6" s="100">
        <v>10561562</v>
      </c>
      <c r="J6" s="100">
        <f>SUM(J8:J40)</f>
        <v>3388341</v>
      </c>
      <c r="K6" s="100">
        <f>SUM(K8:K39)</f>
        <v>171111</v>
      </c>
      <c r="L6" s="100" t="s">
        <v>55</v>
      </c>
      <c r="M6" s="100">
        <v>157671</v>
      </c>
      <c r="N6" s="100">
        <f t="shared" ref="N6:O6" si="0">SUM(N8:N40)</f>
        <v>458293</v>
      </c>
      <c r="O6" s="100">
        <f t="shared" si="0"/>
        <v>15363210</v>
      </c>
      <c r="P6" s="62"/>
    </row>
    <row r="7" spans="1:21" ht="8.25" customHeight="1">
      <c r="A7" s="25"/>
      <c r="B7" s="67"/>
      <c r="C7" s="67"/>
      <c r="E7" s="67"/>
      <c r="F7" s="67"/>
      <c r="G7" s="67"/>
      <c r="H7" s="67"/>
      <c r="I7" s="67"/>
      <c r="J7" s="67"/>
      <c r="L7" s="124"/>
      <c r="M7" s="67"/>
      <c r="N7" s="67"/>
      <c r="O7" s="67"/>
      <c r="P7" s="38"/>
    </row>
    <row r="8" spans="1:21">
      <c r="A8" s="77" t="s">
        <v>1</v>
      </c>
      <c r="B8" s="67">
        <f>+C8+H8</f>
        <v>363214</v>
      </c>
      <c r="C8" s="67">
        <f>SUM(D8:F8)</f>
        <v>24046</v>
      </c>
      <c r="D8" s="67">
        <v>24046</v>
      </c>
      <c r="E8" s="67">
        <v>0</v>
      </c>
      <c r="F8" s="67">
        <v>0</v>
      </c>
      <c r="G8" s="67"/>
      <c r="H8" s="67">
        <f t="shared" ref="H8:H38" si="1">SUM(I8:O8)</f>
        <v>339168</v>
      </c>
      <c r="I8" s="67">
        <v>154522</v>
      </c>
      <c r="J8" s="67">
        <v>38174</v>
      </c>
      <c r="K8" s="67">
        <v>295</v>
      </c>
      <c r="L8" s="141"/>
      <c r="M8" s="67"/>
      <c r="N8" s="67"/>
      <c r="O8" s="67">
        <v>146177</v>
      </c>
      <c r="P8" s="38"/>
    </row>
    <row r="9" spans="1:21">
      <c r="A9" s="77" t="s">
        <v>2</v>
      </c>
      <c r="B9" s="67">
        <f t="shared" ref="B9:B38" si="2">+C9+H9</f>
        <v>971337</v>
      </c>
      <c r="C9" s="67">
        <f t="shared" ref="C9:C39" si="3">SUM(D9:F9)</f>
        <v>101760</v>
      </c>
      <c r="D9" s="67">
        <v>80803</v>
      </c>
      <c r="E9" s="67">
        <v>20957</v>
      </c>
      <c r="F9" s="67"/>
      <c r="G9" s="67"/>
      <c r="H9" s="67">
        <f t="shared" si="1"/>
        <v>869577</v>
      </c>
      <c r="I9" s="67">
        <v>424595</v>
      </c>
      <c r="J9" s="67">
        <v>45259</v>
      </c>
      <c r="K9" s="67">
        <v>666</v>
      </c>
      <c r="L9" s="141"/>
      <c r="M9" s="67">
        <v>3458</v>
      </c>
      <c r="N9" s="67">
        <v>38530</v>
      </c>
      <c r="O9" s="67">
        <v>357069</v>
      </c>
      <c r="P9" s="38"/>
    </row>
    <row r="10" spans="1:21">
      <c r="A10" s="77" t="s">
        <v>3</v>
      </c>
      <c r="B10" s="67">
        <f t="shared" si="2"/>
        <v>209240</v>
      </c>
      <c r="C10" s="67">
        <f t="shared" si="3"/>
        <v>23172</v>
      </c>
      <c r="D10" s="67">
        <v>23172</v>
      </c>
      <c r="E10" s="67">
        <v>0</v>
      </c>
      <c r="F10" s="67"/>
      <c r="G10" s="67"/>
      <c r="H10" s="67">
        <f t="shared" si="1"/>
        <v>186068</v>
      </c>
      <c r="I10" s="67">
        <v>83998</v>
      </c>
      <c r="J10" s="67">
        <v>36251</v>
      </c>
      <c r="K10" s="67">
        <v>101</v>
      </c>
      <c r="L10" s="141"/>
      <c r="M10" s="67">
        <v>3087</v>
      </c>
      <c r="N10" s="67"/>
      <c r="O10" s="67">
        <v>62631</v>
      </c>
      <c r="P10" s="38"/>
    </row>
    <row r="11" spans="1:21">
      <c r="A11" s="77" t="s">
        <v>4</v>
      </c>
      <c r="B11" s="67">
        <f t="shared" si="2"/>
        <v>311183</v>
      </c>
      <c r="C11" s="67">
        <f t="shared" si="3"/>
        <v>59447</v>
      </c>
      <c r="D11" s="67">
        <v>3490</v>
      </c>
      <c r="E11" s="67">
        <v>55957</v>
      </c>
      <c r="F11" s="67"/>
      <c r="G11" s="67"/>
      <c r="H11" s="67">
        <f t="shared" si="1"/>
        <v>251736</v>
      </c>
      <c r="I11" s="67">
        <v>69870</v>
      </c>
      <c r="J11" s="67">
        <v>27505</v>
      </c>
      <c r="K11" s="67">
        <v>6245</v>
      </c>
      <c r="L11" s="141"/>
      <c r="M11" s="67">
        <v>6253</v>
      </c>
      <c r="N11" s="67"/>
      <c r="O11" s="67">
        <v>141863</v>
      </c>
      <c r="P11" s="38"/>
    </row>
    <row r="12" spans="1:21">
      <c r="A12" s="77" t="s">
        <v>5</v>
      </c>
      <c r="B12" s="67">
        <f t="shared" si="2"/>
        <v>923533</v>
      </c>
      <c r="C12" s="67">
        <f t="shared" si="3"/>
        <v>177071</v>
      </c>
      <c r="D12" s="67">
        <v>73888</v>
      </c>
      <c r="E12" s="67">
        <v>92951</v>
      </c>
      <c r="F12" s="67">
        <v>10232</v>
      </c>
      <c r="G12" s="67"/>
      <c r="H12" s="67">
        <f t="shared" si="1"/>
        <v>746462</v>
      </c>
      <c r="I12" s="67">
        <v>451052</v>
      </c>
      <c r="J12" s="67">
        <v>82869</v>
      </c>
      <c r="K12" s="67">
        <v>432</v>
      </c>
      <c r="L12" s="141"/>
      <c r="M12" s="67"/>
      <c r="N12" s="23"/>
      <c r="O12" s="67">
        <v>212109</v>
      </c>
      <c r="P12" s="38"/>
    </row>
    <row r="13" spans="1:21">
      <c r="A13" s="77" t="s">
        <v>6</v>
      </c>
      <c r="B13" s="67">
        <f t="shared" si="2"/>
        <v>207487</v>
      </c>
      <c r="C13" s="67">
        <f t="shared" si="3"/>
        <v>12738</v>
      </c>
      <c r="D13" s="67">
        <v>12738</v>
      </c>
      <c r="E13" s="67">
        <v>0</v>
      </c>
      <c r="F13" s="67"/>
      <c r="G13" s="67"/>
      <c r="H13" s="67">
        <f t="shared" si="1"/>
        <v>194749</v>
      </c>
      <c r="I13" s="67">
        <v>78381</v>
      </c>
      <c r="J13" s="67">
        <v>22070</v>
      </c>
      <c r="K13" s="67">
        <v>353</v>
      </c>
      <c r="L13" s="141"/>
      <c r="M13" s="67">
        <v>7460</v>
      </c>
      <c r="N13" s="67"/>
      <c r="O13" s="67">
        <v>86485</v>
      </c>
      <c r="P13" s="38"/>
    </row>
    <row r="14" spans="1:21">
      <c r="A14" s="77" t="s">
        <v>7</v>
      </c>
      <c r="B14" s="67">
        <f t="shared" si="2"/>
        <v>1934198</v>
      </c>
      <c r="C14" s="67">
        <f t="shared" si="3"/>
        <v>705629</v>
      </c>
      <c r="D14" s="67">
        <v>151222</v>
      </c>
      <c r="E14" s="67">
        <v>554407</v>
      </c>
      <c r="F14" s="67"/>
      <c r="G14" s="67"/>
      <c r="H14" s="67">
        <f t="shared" si="1"/>
        <v>1228569</v>
      </c>
      <c r="I14" s="67">
        <v>164227</v>
      </c>
      <c r="J14" s="67">
        <v>87341</v>
      </c>
      <c r="K14" s="67">
        <v>2178</v>
      </c>
      <c r="L14" s="141"/>
      <c r="M14" s="67">
        <v>5668</v>
      </c>
      <c r="N14" s="67">
        <v>19896</v>
      </c>
      <c r="O14" s="67">
        <v>949259</v>
      </c>
      <c r="P14" s="38"/>
    </row>
    <row r="15" spans="1:21">
      <c r="A15" s="77" t="s">
        <v>8</v>
      </c>
      <c r="B15" s="67">
        <f t="shared" si="2"/>
        <v>1070776</v>
      </c>
      <c r="C15" s="67">
        <f t="shared" si="3"/>
        <v>147052</v>
      </c>
      <c r="D15" s="67">
        <v>77702</v>
      </c>
      <c r="E15" s="67">
        <v>69350</v>
      </c>
      <c r="F15" s="67"/>
      <c r="G15" s="67"/>
      <c r="H15" s="67">
        <f t="shared" si="1"/>
        <v>923724</v>
      </c>
      <c r="I15" s="67">
        <v>468930</v>
      </c>
      <c r="J15" s="67">
        <v>85343</v>
      </c>
      <c r="K15" s="67">
        <v>1094</v>
      </c>
      <c r="L15" s="141"/>
      <c r="M15" s="67"/>
      <c r="N15" s="67"/>
      <c r="O15" s="67">
        <v>368357</v>
      </c>
      <c r="P15" s="38"/>
    </row>
    <row r="16" spans="1:21">
      <c r="A16" s="77" t="s">
        <v>9</v>
      </c>
      <c r="B16" s="67">
        <f t="shared" si="2"/>
        <v>3315666</v>
      </c>
      <c r="C16" s="67">
        <f t="shared" si="3"/>
        <v>525763</v>
      </c>
      <c r="D16" s="67">
        <v>490918</v>
      </c>
      <c r="E16" s="67">
        <v>34845</v>
      </c>
      <c r="F16" s="67"/>
      <c r="G16" s="67"/>
      <c r="H16" s="67">
        <f t="shared" si="1"/>
        <v>2789903</v>
      </c>
      <c r="I16" s="67">
        <v>1089356</v>
      </c>
      <c r="J16" s="67">
        <v>868559</v>
      </c>
      <c r="K16" s="67">
        <v>17599</v>
      </c>
      <c r="L16" s="141"/>
      <c r="M16" s="67">
        <v>33837</v>
      </c>
      <c r="N16" s="67">
        <v>10332</v>
      </c>
      <c r="O16" s="67">
        <v>770220</v>
      </c>
      <c r="P16" s="38"/>
    </row>
    <row r="17" spans="1:16">
      <c r="A17" s="77" t="s">
        <v>10</v>
      </c>
      <c r="B17" s="67">
        <f t="shared" si="2"/>
        <v>569359</v>
      </c>
      <c r="C17" s="67">
        <f t="shared" si="3"/>
        <v>114830</v>
      </c>
      <c r="D17" s="67">
        <v>33887</v>
      </c>
      <c r="E17" s="67">
        <v>80943</v>
      </c>
      <c r="F17" s="67"/>
      <c r="G17" s="67"/>
      <c r="H17" s="67">
        <f t="shared" si="1"/>
        <v>454529</v>
      </c>
      <c r="I17" s="67">
        <v>153977</v>
      </c>
      <c r="J17" s="67">
        <v>90016</v>
      </c>
      <c r="K17" s="67">
        <v>399</v>
      </c>
      <c r="L17" s="141"/>
      <c r="M17" s="67"/>
      <c r="N17" s="67"/>
      <c r="O17" s="67">
        <v>210137</v>
      </c>
      <c r="P17" s="38"/>
    </row>
    <row r="18" spans="1:16">
      <c r="A18" s="77" t="s">
        <v>11</v>
      </c>
      <c r="B18" s="67">
        <f t="shared" si="2"/>
        <v>1671086</v>
      </c>
      <c r="C18" s="67">
        <f t="shared" si="3"/>
        <v>168087</v>
      </c>
      <c r="D18" s="67">
        <v>160416</v>
      </c>
      <c r="E18" s="67">
        <v>7671</v>
      </c>
      <c r="F18" s="67"/>
      <c r="G18" s="67"/>
      <c r="H18" s="67">
        <f t="shared" si="1"/>
        <v>1502999</v>
      </c>
      <c r="I18" s="67">
        <v>499502</v>
      </c>
      <c r="J18" s="67">
        <v>118147</v>
      </c>
      <c r="K18" s="67">
        <v>7718</v>
      </c>
      <c r="L18" s="141"/>
      <c r="M18" s="67"/>
      <c r="N18" s="67"/>
      <c r="O18" s="67">
        <v>877632</v>
      </c>
      <c r="P18" s="38"/>
    </row>
    <row r="19" spans="1:16">
      <c r="A19" s="77" t="s">
        <v>12</v>
      </c>
      <c r="B19" s="67">
        <f t="shared" si="2"/>
        <v>1029984</v>
      </c>
      <c r="C19" s="67">
        <f t="shared" si="3"/>
        <v>128789</v>
      </c>
      <c r="D19" s="67">
        <v>97129</v>
      </c>
      <c r="E19" s="67">
        <v>31660</v>
      </c>
      <c r="F19" s="67"/>
      <c r="G19" s="67"/>
      <c r="H19" s="67">
        <f t="shared" si="1"/>
        <v>901195</v>
      </c>
      <c r="I19" s="67">
        <v>134128</v>
      </c>
      <c r="J19" s="67">
        <v>141595</v>
      </c>
      <c r="K19" s="67">
        <v>238</v>
      </c>
      <c r="L19" s="141"/>
      <c r="M19" s="67">
        <v>8573</v>
      </c>
      <c r="N19" s="67"/>
      <c r="O19" s="67">
        <v>616661</v>
      </c>
      <c r="P19" s="38"/>
    </row>
    <row r="20" spans="1:16">
      <c r="A20" s="77" t="s">
        <v>13</v>
      </c>
      <c r="B20" s="67">
        <f t="shared" si="2"/>
        <v>990125</v>
      </c>
      <c r="C20" s="67">
        <f t="shared" si="3"/>
        <v>305874</v>
      </c>
      <c r="D20" s="67">
        <v>94056</v>
      </c>
      <c r="E20" s="67">
        <v>211818</v>
      </c>
      <c r="F20" s="67"/>
      <c r="G20" s="67"/>
      <c r="H20" s="67">
        <f t="shared" si="1"/>
        <v>684251</v>
      </c>
      <c r="I20" s="67">
        <v>149796</v>
      </c>
      <c r="J20" s="67">
        <v>80315</v>
      </c>
      <c r="K20" s="67">
        <v>4455</v>
      </c>
      <c r="L20" s="141"/>
      <c r="M20" s="67"/>
      <c r="N20" s="67"/>
      <c r="O20" s="67">
        <v>449685</v>
      </c>
      <c r="P20" s="38"/>
    </row>
    <row r="21" spans="1:16">
      <c r="A21" s="77" t="s">
        <v>14</v>
      </c>
      <c r="B21" s="67">
        <f t="shared" si="2"/>
        <v>2121363</v>
      </c>
      <c r="C21" s="67">
        <f t="shared" si="3"/>
        <v>340060</v>
      </c>
      <c r="D21" s="67">
        <v>330414</v>
      </c>
      <c r="E21" s="67">
        <v>6219</v>
      </c>
      <c r="F21" s="67">
        <v>3427</v>
      </c>
      <c r="G21" s="67"/>
      <c r="H21" s="67">
        <f t="shared" si="1"/>
        <v>1781303</v>
      </c>
      <c r="I21" s="67">
        <v>875699</v>
      </c>
      <c r="J21" s="67">
        <v>109428</v>
      </c>
      <c r="K21" s="67">
        <v>1203</v>
      </c>
      <c r="L21" s="141"/>
      <c r="M21" s="67">
        <v>1251</v>
      </c>
      <c r="N21" s="67"/>
      <c r="O21" s="67">
        <v>793722</v>
      </c>
      <c r="P21" s="38"/>
    </row>
    <row r="22" spans="1:16">
      <c r="A22" s="77" t="s">
        <v>15</v>
      </c>
      <c r="B22" s="67">
        <f t="shared" si="2"/>
        <v>4669085</v>
      </c>
      <c r="C22" s="67">
        <f t="shared" si="3"/>
        <v>746681</v>
      </c>
      <c r="D22" s="67">
        <v>735709</v>
      </c>
      <c r="E22" s="67">
        <v>10972</v>
      </c>
      <c r="F22" s="67"/>
      <c r="G22" s="67"/>
      <c r="H22" s="67">
        <f t="shared" si="1"/>
        <v>3922404</v>
      </c>
      <c r="I22" s="67">
        <v>1353255</v>
      </c>
      <c r="J22" s="67">
        <v>302915</v>
      </c>
      <c r="K22" s="67">
        <v>4641</v>
      </c>
      <c r="L22" s="141"/>
      <c r="M22" s="67"/>
      <c r="N22" s="67">
        <v>289364</v>
      </c>
      <c r="O22" s="67">
        <v>1972229</v>
      </c>
      <c r="P22" s="38"/>
    </row>
    <row r="23" spans="1:16">
      <c r="A23" s="77" t="s">
        <v>16</v>
      </c>
      <c r="B23" s="67">
        <f t="shared" si="2"/>
        <v>1599890</v>
      </c>
      <c r="C23" s="67">
        <f t="shared" si="3"/>
        <v>550890</v>
      </c>
      <c r="D23" s="67">
        <v>221012</v>
      </c>
      <c r="E23" s="67">
        <v>329878</v>
      </c>
      <c r="F23" s="67"/>
      <c r="G23" s="67"/>
      <c r="H23" s="67">
        <f t="shared" si="1"/>
        <v>1049000</v>
      </c>
      <c r="I23" s="67">
        <v>261631</v>
      </c>
      <c r="J23" s="67">
        <v>116531</v>
      </c>
      <c r="K23" s="67">
        <v>653</v>
      </c>
      <c r="L23" s="141"/>
      <c r="M23" s="67">
        <v>8152</v>
      </c>
      <c r="N23" s="67"/>
      <c r="O23" s="67">
        <v>662033</v>
      </c>
      <c r="P23" s="38"/>
    </row>
    <row r="24" spans="1:16">
      <c r="A24" s="77" t="s">
        <v>17</v>
      </c>
      <c r="B24" s="67">
        <f t="shared" si="2"/>
        <v>544603</v>
      </c>
      <c r="C24" s="67">
        <f t="shared" si="3"/>
        <v>53520</v>
      </c>
      <c r="D24" s="67">
        <v>50638</v>
      </c>
      <c r="E24" s="67">
        <v>2882</v>
      </c>
      <c r="F24" s="67"/>
      <c r="G24" s="67"/>
      <c r="H24" s="67">
        <f t="shared" si="1"/>
        <v>491083</v>
      </c>
      <c r="I24" s="67">
        <v>146159</v>
      </c>
      <c r="J24" s="67">
        <v>58582</v>
      </c>
      <c r="K24" s="67">
        <v>369</v>
      </c>
      <c r="L24" s="141"/>
      <c r="M24" s="67"/>
      <c r="N24" s="67"/>
      <c r="O24" s="67">
        <v>285973</v>
      </c>
      <c r="P24" s="38"/>
    </row>
    <row r="25" spans="1:16">
      <c r="A25" s="77" t="s">
        <v>18</v>
      </c>
      <c r="B25" s="67">
        <f t="shared" si="2"/>
        <v>369921</v>
      </c>
      <c r="C25" s="67">
        <f t="shared" si="3"/>
        <v>43999</v>
      </c>
      <c r="D25" s="67">
        <v>1146</v>
      </c>
      <c r="E25" s="67">
        <v>42853</v>
      </c>
      <c r="F25" s="67"/>
      <c r="G25" s="67"/>
      <c r="H25" s="67">
        <f t="shared" si="1"/>
        <v>325922</v>
      </c>
      <c r="I25" s="67">
        <v>95390</v>
      </c>
      <c r="J25" s="67">
        <v>48729</v>
      </c>
      <c r="K25" s="67">
        <v>93</v>
      </c>
      <c r="L25" s="141"/>
      <c r="M25" s="67">
        <v>1272</v>
      </c>
      <c r="N25" s="67"/>
      <c r="O25" s="67">
        <v>180438</v>
      </c>
      <c r="P25" s="38"/>
    </row>
    <row r="26" spans="1:16">
      <c r="A26" s="77" t="s">
        <v>19</v>
      </c>
      <c r="B26" s="67">
        <f t="shared" si="2"/>
        <v>1489911</v>
      </c>
      <c r="C26" s="67">
        <f t="shared" si="3"/>
        <v>297081</v>
      </c>
      <c r="D26" s="67">
        <v>136051</v>
      </c>
      <c r="E26" s="67">
        <v>2269</v>
      </c>
      <c r="F26" s="67">
        <v>158761</v>
      </c>
      <c r="G26" s="67"/>
      <c r="H26" s="67">
        <f t="shared" si="1"/>
        <v>1192830</v>
      </c>
      <c r="I26" s="67">
        <v>750354</v>
      </c>
      <c r="J26" s="67">
        <v>67970</v>
      </c>
      <c r="K26" s="67">
        <v>5706</v>
      </c>
      <c r="L26" s="141"/>
      <c r="M26" s="67"/>
      <c r="N26" s="67">
        <v>12404</v>
      </c>
      <c r="O26" s="67">
        <v>356396</v>
      </c>
      <c r="P26" s="38"/>
    </row>
    <row r="27" spans="1:16">
      <c r="A27" s="77" t="s">
        <v>20</v>
      </c>
      <c r="B27" s="67">
        <f t="shared" si="2"/>
        <v>1490057</v>
      </c>
      <c r="C27" s="67">
        <f t="shared" si="3"/>
        <v>517134</v>
      </c>
      <c r="D27" s="67">
        <v>84789</v>
      </c>
      <c r="E27" s="67">
        <v>432345</v>
      </c>
      <c r="F27" s="67"/>
      <c r="G27" s="67"/>
      <c r="H27" s="67">
        <f t="shared" si="1"/>
        <v>972923</v>
      </c>
      <c r="I27" s="67">
        <v>120914</v>
      </c>
      <c r="J27" s="67">
        <v>110340</v>
      </c>
      <c r="K27" s="67">
        <v>6239</v>
      </c>
      <c r="L27" s="141"/>
      <c r="M27" s="67">
        <v>12123</v>
      </c>
      <c r="N27" s="67"/>
      <c r="O27" s="67">
        <v>723307</v>
      </c>
      <c r="P27" s="38"/>
    </row>
    <row r="28" spans="1:16">
      <c r="A28" s="77" t="s">
        <v>21</v>
      </c>
      <c r="B28" s="67">
        <f t="shared" si="2"/>
        <v>2087902</v>
      </c>
      <c r="C28" s="67">
        <f t="shared" si="3"/>
        <v>717940</v>
      </c>
      <c r="D28" s="67">
        <v>316778</v>
      </c>
      <c r="E28" s="67">
        <v>359297</v>
      </c>
      <c r="F28" s="67">
        <v>41865</v>
      </c>
      <c r="G28" s="67"/>
      <c r="H28" s="67">
        <f t="shared" si="1"/>
        <v>1369962</v>
      </c>
      <c r="I28" s="67">
        <v>320107</v>
      </c>
      <c r="J28" s="67">
        <v>95255</v>
      </c>
      <c r="K28" s="67">
        <v>3524</v>
      </c>
      <c r="L28" s="141"/>
      <c r="M28" s="67"/>
      <c r="N28" s="67">
        <v>40112</v>
      </c>
      <c r="O28" s="67">
        <v>910964</v>
      </c>
      <c r="P28" s="38"/>
    </row>
    <row r="29" spans="1:16">
      <c r="A29" s="77" t="s">
        <v>22</v>
      </c>
      <c r="B29" s="67">
        <f t="shared" si="2"/>
        <v>576740</v>
      </c>
      <c r="C29" s="67">
        <f t="shared" si="3"/>
        <v>50199</v>
      </c>
      <c r="D29" s="67">
        <v>47022</v>
      </c>
      <c r="E29" s="67">
        <v>3177</v>
      </c>
      <c r="F29" s="67"/>
      <c r="G29" s="67"/>
      <c r="H29" s="67">
        <f t="shared" si="1"/>
        <v>526541</v>
      </c>
      <c r="I29" s="67">
        <v>239254</v>
      </c>
      <c r="J29" s="67">
        <v>36015</v>
      </c>
      <c r="K29" s="67">
        <v>778</v>
      </c>
      <c r="L29" s="141"/>
      <c r="M29" s="67"/>
      <c r="N29" s="67"/>
      <c r="O29" s="67">
        <v>250494</v>
      </c>
      <c r="P29" s="38"/>
    </row>
    <row r="30" spans="1:16">
      <c r="A30" s="77" t="s">
        <v>23</v>
      </c>
      <c r="B30" s="67">
        <f t="shared" si="2"/>
        <v>420751</v>
      </c>
      <c r="C30" s="67">
        <f t="shared" si="3"/>
        <v>12542</v>
      </c>
      <c r="D30" s="67">
        <v>12542</v>
      </c>
      <c r="E30" s="67">
        <v>0</v>
      </c>
      <c r="F30" s="67"/>
      <c r="G30" s="67"/>
      <c r="H30" s="67">
        <f t="shared" si="1"/>
        <v>408209</v>
      </c>
      <c r="I30" s="67">
        <v>170897</v>
      </c>
      <c r="J30" s="67">
        <v>39509</v>
      </c>
      <c r="K30" s="67">
        <v>0</v>
      </c>
      <c r="L30" s="141"/>
      <c r="M30" s="67">
        <v>4647</v>
      </c>
      <c r="N30" s="67"/>
      <c r="O30" s="67">
        <v>193156</v>
      </c>
      <c r="P30" s="38"/>
    </row>
    <row r="31" spans="1:16">
      <c r="A31" s="77" t="s">
        <v>24</v>
      </c>
      <c r="B31" s="67">
        <f t="shared" si="2"/>
        <v>934563</v>
      </c>
      <c r="C31" s="67">
        <f t="shared" si="3"/>
        <v>240306</v>
      </c>
      <c r="D31" s="67">
        <v>53144</v>
      </c>
      <c r="E31" s="67">
        <v>187162</v>
      </c>
      <c r="F31" s="67"/>
      <c r="G31" s="67"/>
      <c r="H31" s="67">
        <f t="shared" si="1"/>
        <v>694257</v>
      </c>
      <c r="I31" s="67">
        <v>223750</v>
      </c>
      <c r="J31" s="67">
        <v>79670</v>
      </c>
      <c r="K31" s="67">
        <v>1348</v>
      </c>
      <c r="L31" s="141"/>
      <c r="M31" s="67"/>
      <c r="N31" s="67"/>
      <c r="O31" s="67">
        <v>389489</v>
      </c>
      <c r="P31" s="38"/>
    </row>
    <row r="32" spans="1:16">
      <c r="A32" s="77" t="s">
        <v>25</v>
      </c>
      <c r="B32" s="67">
        <f t="shared" si="2"/>
        <v>920436</v>
      </c>
      <c r="C32" s="67">
        <f t="shared" si="3"/>
        <v>174971</v>
      </c>
      <c r="D32" s="67">
        <v>83149</v>
      </c>
      <c r="E32" s="67">
        <v>89142</v>
      </c>
      <c r="F32" s="67">
        <v>2680</v>
      </c>
      <c r="G32" s="67"/>
      <c r="H32" s="67">
        <f t="shared" si="1"/>
        <v>745465</v>
      </c>
      <c r="I32" s="67">
        <v>320035</v>
      </c>
      <c r="J32" s="67">
        <v>105524</v>
      </c>
      <c r="K32" s="67">
        <v>986</v>
      </c>
      <c r="L32" s="141"/>
      <c r="M32" s="67">
        <v>5061</v>
      </c>
      <c r="N32" s="67"/>
      <c r="O32" s="67">
        <v>313859</v>
      </c>
      <c r="P32" s="38"/>
    </row>
    <row r="33" spans="1:23">
      <c r="A33" s="77" t="s">
        <v>26</v>
      </c>
      <c r="B33" s="67">
        <f t="shared" si="2"/>
        <v>782900</v>
      </c>
      <c r="C33" s="67">
        <f t="shared" si="3"/>
        <v>75536</v>
      </c>
      <c r="D33" s="67">
        <v>71516</v>
      </c>
      <c r="E33" s="67">
        <v>4020</v>
      </c>
      <c r="F33" s="67"/>
      <c r="G33" s="67"/>
      <c r="H33" s="67">
        <f t="shared" si="1"/>
        <v>707364</v>
      </c>
      <c r="I33" s="67">
        <v>325454</v>
      </c>
      <c r="J33" s="67">
        <v>69476</v>
      </c>
      <c r="K33" s="67">
        <v>1136</v>
      </c>
      <c r="L33" s="141"/>
      <c r="M33" s="67">
        <v>4394</v>
      </c>
      <c r="N33" s="67">
        <v>47655</v>
      </c>
      <c r="O33" s="67">
        <v>259249</v>
      </c>
      <c r="P33" s="38"/>
    </row>
    <row r="34" spans="1:23">
      <c r="A34" s="77" t="s">
        <v>27</v>
      </c>
      <c r="B34" s="67">
        <f t="shared" si="2"/>
        <v>677559</v>
      </c>
      <c r="C34" s="67">
        <f t="shared" si="3"/>
        <v>6755</v>
      </c>
      <c r="D34" s="67">
        <v>6755</v>
      </c>
      <c r="E34" s="67">
        <v>0</v>
      </c>
      <c r="F34" s="67"/>
      <c r="G34" s="67"/>
      <c r="H34" s="67">
        <f t="shared" si="1"/>
        <v>670804</v>
      </c>
      <c r="I34" s="67">
        <v>135181</v>
      </c>
      <c r="J34" s="67">
        <v>47669</v>
      </c>
      <c r="K34" s="67">
        <v>25755</v>
      </c>
      <c r="L34" s="141"/>
      <c r="M34" s="67">
        <v>2002</v>
      </c>
      <c r="N34" s="67"/>
      <c r="O34" s="67">
        <v>460197</v>
      </c>
      <c r="P34" s="38"/>
    </row>
    <row r="35" spans="1:23">
      <c r="A35" s="77" t="s">
        <v>28</v>
      </c>
      <c r="B35" s="67">
        <f t="shared" si="2"/>
        <v>1098823</v>
      </c>
      <c r="C35" s="67">
        <f t="shared" si="3"/>
        <v>135499</v>
      </c>
      <c r="D35" s="67">
        <v>72165</v>
      </c>
      <c r="E35" s="67">
        <v>63334</v>
      </c>
      <c r="F35" s="67"/>
      <c r="G35" s="67"/>
      <c r="H35" s="67">
        <f t="shared" si="1"/>
        <v>963324</v>
      </c>
      <c r="I35" s="67">
        <v>414199</v>
      </c>
      <c r="J35" s="67">
        <v>109074</v>
      </c>
      <c r="K35" s="67">
        <v>23213</v>
      </c>
      <c r="L35" s="141"/>
      <c r="M35" s="67">
        <v>7617</v>
      </c>
      <c r="N35" s="67"/>
      <c r="O35" s="67">
        <v>409221</v>
      </c>
      <c r="P35" s="38"/>
    </row>
    <row r="36" spans="1:23">
      <c r="A36" s="77" t="s">
        <v>29</v>
      </c>
      <c r="B36" s="67">
        <f t="shared" si="2"/>
        <v>375828</v>
      </c>
      <c r="C36" s="67">
        <f t="shared" si="3"/>
        <v>15525</v>
      </c>
      <c r="D36" s="67">
        <v>7822</v>
      </c>
      <c r="E36" s="67">
        <v>7703</v>
      </c>
      <c r="F36" s="67"/>
      <c r="G36" s="67"/>
      <c r="H36" s="67">
        <f t="shared" si="1"/>
        <v>360303</v>
      </c>
      <c r="I36" s="67">
        <v>73999</v>
      </c>
      <c r="J36" s="67">
        <v>33836</v>
      </c>
      <c r="K36" s="67">
        <v>136</v>
      </c>
      <c r="L36" s="141"/>
      <c r="M36" s="67"/>
      <c r="N36" s="67"/>
      <c r="O36" s="67">
        <v>252332</v>
      </c>
      <c r="P36" s="38"/>
    </row>
    <row r="37" spans="1:23">
      <c r="A37" s="77" t="s">
        <v>30</v>
      </c>
      <c r="B37" s="67">
        <f t="shared" si="2"/>
        <v>2707817</v>
      </c>
      <c r="C37" s="67">
        <f t="shared" si="3"/>
        <v>759473</v>
      </c>
      <c r="D37" s="67">
        <v>268405</v>
      </c>
      <c r="E37" s="67">
        <v>489258</v>
      </c>
      <c r="F37" s="67">
        <v>1810</v>
      </c>
      <c r="G37" s="67"/>
      <c r="H37" s="67">
        <f t="shared" si="1"/>
        <v>1948344</v>
      </c>
      <c r="I37" s="67">
        <v>511403</v>
      </c>
      <c r="J37" s="67">
        <v>142040</v>
      </c>
      <c r="K37" s="67">
        <v>52259</v>
      </c>
      <c r="L37" s="141"/>
      <c r="M37" s="67">
        <v>40808</v>
      </c>
      <c r="N37" s="67"/>
      <c r="O37" s="67">
        <v>1201834</v>
      </c>
      <c r="P37" s="38"/>
    </row>
    <row r="38" spans="1:23">
      <c r="A38" s="77" t="s">
        <v>31</v>
      </c>
      <c r="B38" s="67">
        <f t="shared" si="2"/>
        <v>679301</v>
      </c>
      <c r="C38" s="67">
        <f t="shared" si="3"/>
        <v>165705</v>
      </c>
      <c r="D38" s="67">
        <v>35074</v>
      </c>
      <c r="E38" s="67">
        <v>130631</v>
      </c>
      <c r="F38" s="67"/>
      <c r="G38" s="67"/>
      <c r="H38" s="67">
        <f t="shared" si="1"/>
        <v>513596</v>
      </c>
      <c r="I38" s="67">
        <v>192340</v>
      </c>
      <c r="J38" s="67">
        <v>46314</v>
      </c>
      <c r="K38" s="67">
        <v>1147</v>
      </c>
      <c r="L38" s="141"/>
      <c r="M38" s="67">
        <v>2008</v>
      </c>
      <c r="N38" s="67"/>
      <c r="O38" s="67">
        <v>271787</v>
      </c>
      <c r="P38" s="38"/>
    </row>
    <row r="39" spans="1:23">
      <c r="A39" s="77" t="s">
        <v>32</v>
      </c>
      <c r="B39" s="67">
        <f>+C39+H39</f>
        <v>551454</v>
      </c>
      <c r="C39" s="67">
        <f t="shared" si="3"/>
        <v>169530</v>
      </c>
      <c r="D39" s="67">
        <v>46852</v>
      </c>
      <c r="E39" s="67">
        <v>122678</v>
      </c>
      <c r="F39" s="67"/>
      <c r="G39" s="67"/>
      <c r="H39" s="67">
        <f>SUM(I39:O39)</f>
        <v>381924</v>
      </c>
      <c r="I39" s="67">
        <v>109207</v>
      </c>
      <c r="J39" s="67">
        <v>44320</v>
      </c>
      <c r="K39" s="67">
        <v>152</v>
      </c>
      <c r="L39" s="141"/>
      <c r="M39" s="67"/>
      <c r="N39" s="67"/>
      <c r="O39" s="67">
        <v>228245</v>
      </c>
      <c r="P39" s="38"/>
    </row>
    <row r="40" spans="1:23" ht="11.25" customHeight="1">
      <c r="A40" s="78" t="s">
        <v>49</v>
      </c>
      <c r="B40" s="79">
        <f>+C40+H40</f>
        <v>1700</v>
      </c>
      <c r="C40" s="79"/>
      <c r="D40" s="10"/>
      <c r="E40" s="79">
        <v>0</v>
      </c>
      <c r="F40" s="79"/>
      <c r="G40" s="80"/>
      <c r="H40" s="79">
        <f>SUM(I40:O40)</f>
        <v>1700</v>
      </c>
      <c r="I40" s="79"/>
      <c r="J40" s="79">
        <v>1700</v>
      </c>
      <c r="K40" s="79"/>
      <c r="L40" s="138"/>
      <c r="M40" s="79"/>
      <c r="N40" s="79"/>
      <c r="O40" s="79"/>
    </row>
    <row r="41" spans="1:23" ht="11.25" customHeight="1">
      <c r="A41" s="81"/>
      <c r="B41" s="67"/>
      <c r="C41" s="67"/>
      <c r="D41" s="31"/>
      <c r="E41" s="67"/>
      <c r="F41" s="67"/>
      <c r="G41" s="82"/>
      <c r="H41" s="67"/>
      <c r="I41" s="67"/>
      <c r="J41" s="67"/>
      <c r="K41" s="67"/>
      <c r="L41" s="67"/>
      <c r="M41" s="67"/>
      <c r="N41" s="67"/>
      <c r="O41" s="67"/>
    </row>
    <row r="42" spans="1:23" ht="9.9499999999999993" customHeight="1">
      <c r="A42" s="75" t="s">
        <v>65</v>
      </c>
      <c r="B42" s="25"/>
    </row>
    <row r="43" spans="1:23" ht="9.9499999999999993" customHeight="1">
      <c r="A43" s="28" t="s">
        <v>57</v>
      </c>
      <c r="B43" s="83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139"/>
      <c r="Q43" s="35"/>
      <c r="R43" s="34"/>
      <c r="S43" s="34"/>
      <c r="T43" s="34"/>
      <c r="U43" s="33"/>
      <c r="V43" s="33"/>
      <c r="W43" s="33"/>
    </row>
    <row r="44" spans="1:23" ht="14.25" customHeight="1">
      <c r="A44" s="28"/>
      <c r="B44" s="85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</row>
  </sheetData>
  <mergeCells count="4">
    <mergeCell ref="A3:A4"/>
    <mergeCell ref="C3:F3"/>
    <mergeCell ref="B3:B4"/>
    <mergeCell ref="H3:O3"/>
  </mergeCells>
  <phoneticPr fontId="3" type="noConversion"/>
  <printOptions horizontalCentered="1"/>
  <pageMargins left="0.19685039370078741" right="0.19685039370078741" top="0.39370078740157483" bottom="0.39370078740157483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Población</vt:lpstr>
      <vt:lpstr>MEF</vt:lpstr>
      <vt:lpstr>Seguro Popular</vt:lpstr>
      <vt:lpstr>Pob legal</vt:lpstr>
      <vt:lpstr>Pob legal (2)</vt:lpstr>
      <vt:lpstr>Pob usuaria (2)</vt:lpstr>
      <vt:lpstr>Pob usuaria </vt:lpstr>
      <vt:lpstr>MEF por institucion </vt:lpstr>
      <vt:lpstr>MEF!Área_de_impresión</vt:lpstr>
      <vt:lpstr>'MEF por institucion '!Área_de_impresión</vt:lpstr>
      <vt:lpstr>'Pob legal'!Área_de_impresión</vt:lpstr>
      <vt:lpstr>'Pob legal (2)'!Área_de_impresión</vt:lpstr>
      <vt:lpstr>'Pob usuaria '!Área_de_impresión</vt:lpstr>
      <vt:lpstr>'Pob usuaria (2)'!Área_de_impresión</vt:lpstr>
      <vt:lpstr>Población!Área_de_impresión</vt:lpstr>
      <vt:lpstr>'MEF por institucion '!Títulos_a_imprimir</vt:lpstr>
    </vt:vector>
  </TitlesOfParts>
  <Company>Secretaria de 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Hernández</dc:creator>
  <cp:lastModifiedBy>LCID</cp:lastModifiedBy>
  <cp:lastPrinted>2013-11-13T18:43:39Z</cp:lastPrinted>
  <dcterms:created xsi:type="dcterms:W3CDTF">2004-11-17T01:32:21Z</dcterms:created>
  <dcterms:modified xsi:type="dcterms:W3CDTF">2003-07-24T03:49:25Z</dcterms:modified>
</cp:coreProperties>
</file>